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jakaseja/Documents/RAPORTY/2025 24 Q1/Publikacja/"/>
    </mc:Choice>
  </mc:AlternateContent>
  <xr:revisionPtr revIDLastSave="0" documentId="13_ncr:1_{5C43605F-005F-264C-9C7B-2EBE7F37B965}" xr6:coauthVersionLast="47" xr6:coauthVersionMax="47" xr10:uidLastSave="{00000000-0000-0000-0000-000000000000}"/>
  <bookViews>
    <workbookView xWindow="2100" yWindow="500" windowWidth="30100" windowHeight="21420" xr2:uid="{E682273D-8C5C-9542-B903-5714B6895CD0}"/>
  </bookViews>
  <sheets>
    <sheet name="Strona tytułowa" sheetId="6" r:id="rId1"/>
    <sheet name="Bilans" sheetId="10" r:id="rId2"/>
    <sheet name="RZiS" sheetId="1" r:id="rId3"/>
    <sheet name="Przepływy pieniężne" sheetId="3" r:id="rId4"/>
    <sheet name="Podstawowe wskaźniki finansowe" sheetId="4" r:id="rId5"/>
    <sheet name="Koszty według rodzaju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4" l="1"/>
  <c r="L7" i="4"/>
  <c r="L4" i="4"/>
  <c r="L8" i="4" s="1"/>
  <c r="B22" i="3"/>
  <c r="D20" i="3"/>
  <c r="D22" i="3" s="1"/>
  <c r="E20" i="3"/>
  <c r="E22" i="3" s="1"/>
  <c r="J20" i="3"/>
  <c r="J22" i="3" s="1"/>
  <c r="I9" i="3"/>
  <c r="I20" i="3" s="1"/>
  <c r="I22" i="3" s="1"/>
  <c r="J9" i="3"/>
  <c r="E9" i="3"/>
  <c r="F9" i="3"/>
  <c r="F20" i="3" s="1"/>
  <c r="F22" i="3" s="1"/>
  <c r="G9" i="3"/>
  <c r="G20" i="3" s="1"/>
  <c r="G22" i="3" s="1"/>
  <c r="H9" i="3"/>
  <c r="H20" i="3" s="1"/>
  <c r="H22" i="3" s="1"/>
  <c r="C9" i="3"/>
  <c r="C20" i="3" s="1"/>
  <c r="C22" i="3" s="1"/>
  <c r="D9" i="3"/>
  <c r="B9" i="3"/>
  <c r="B20" i="3"/>
  <c r="L59" i="3"/>
  <c r="K59" i="3"/>
  <c r="J59" i="3"/>
  <c r="I59" i="3"/>
  <c r="H59" i="3"/>
  <c r="G59" i="3"/>
  <c r="F59" i="3"/>
  <c r="E59" i="3"/>
  <c r="D59" i="3"/>
  <c r="AA59" i="3" l="1"/>
  <c r="Z59" i="3"/>
  <c r="Z71" i="3" s="1"/>
  <c r="Y59" i="3"/>
  <c r="Y71" i="3" s="1"/>
  <c r="X59" i="3"/>
  <c r="X71" i="3" s="1"/>
  <c r="V59" i="3"/>
  <c r="U59" i="3"/>
  <c r="T59" i="3"/>
  <c r="S59" i="3"/>
  <c r="Q59" i="3"/>
  <c r="P59" i="3"/>
  <c r="O59" i="3"/>
  <c r="N59" i="3"/>
  <c r="C59" i="3"/>
  <c r="B59" i="3"/>
  <c r="AG83" i="10"/>
  <c r="AE66" i="10"/>
  <c r="AH1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Malwina Minta</author>
  </authors>
  <commentList>
    <comment ref="A38" authorId="0" shapeId="0" xr:uid="{141D6A58-1088-4F63-A8D7-9F454A2FF371}">
      <text>
        <r>
          <rPr>
            <b/>
            <sz val="9"/>
            <color rgb="FF000000"/>
            <rFont val="Tahoma"/>
            <family val="2"/>
            <charset val="238"/>
          </rPr>
          <t>O&amp;WA: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nowa kategoria zobowiązania</t>
        </r>
      </text>
    </comment>
    <comment ref="A92" authorId="0" shapeId="0" xr:uid="{DC4EB585-A2CA-9F4B-9C59-C77EDAFDED7E}">
      <text>
        <r>
          <rPr>
            <b/>
            <sz val="9"/>
            <color rgb="FF000000"/>
            <rFont val="Tahoma"/>
            <family val="2"/>
            <charset val="238"/>
          </rPr>
          <t>O&amp;WA: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nowa kategoria zobowiązania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Minta</author>
  </authors>
  <commentList>
    <comment ref="L17" authorId="0" shapeId="0" xr:uid="{BE1F107E-FD41-A44B-B039-AD8698EF902F}">
      <text>
        <r>
          <rPr>
            <b/>
            <sz val="9"/>
            <color indexed="81"/>
            <rFont val="Tahoma"/>
            <family val="2"/>
            <charset val="238"/>
          </rPr>
          <t>Minta:</t>
        </r>
        <r>
          <rPr>
            <sz val="9"/>
            <color indexed="81"/>
            <rFont val="Tahoma"/>
            <family val="2"/>
            <charset val="238"/>
          </rPr>
          <t xml:space="preserve">
ręcznie sprawdzać z notą nr 13
</t>
        </r>
      </text>
    </comment>
  </commentList>
</comments>
</file>

<file path=xl/sharedStrings.xml><?xml version="1.0" encoding="utf-8"?>
<sst xmlns="http://schemas.openxmlformats.org/spreadsheetml/2006/main" count="522" uniqueCount="219">
  <si>
    <t>30.09.2020</t>
  </si>
  <si>
    <t>30.06.2020</t>
  </si>
  <si>
    <t>31.03.2020</t>
  </si>
  <si>
    <t>31.12.2019</t>
  </si>
  <si>
    <t>31.12.2018</t>
  </si>
  <si>
    <t>31.03.2019</t>
  </si>
  <si>
    <t>30.06.2019</t>
  </si>
  <si>
    <t>30.09.2019</t>
  </si>
  <si>
    <t>31.03.2018</t>
  </si>
  <si>
    <t>31.03.2017</t>
  </si>
  <si>
    <t>30.06.2018</t>
  </si>
  <si>
    <t>30.09.2018</t>
  </si>
  <si>
    <t>EBITDA</t>
  </si>
  <si>
    <t>31.12.2017</t>
  </si>
  <si>
    <t>31.12.2020</t>
  </si>
  <si>
    <t>31.03.2011</t>
  </si>
  <si>
    <t>31.03.2012</t>
  </si>
  <si>
    <t>31.03.2013</t>
  </si>
  <si>
    <t>31.03.2014</t>
  </si>
  <si>
    <t>31.03.2015</t>
  </si>
  <si>
    <t>31.03.2016</t>
  </si>
  <si>
    <t>31.03.2021</t>
  </si>
  <si>
    <t>30.06.2021</t>
  </si>
  <si>
    <t>57,4%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</si>
  <si>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</si>
  <si>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</si>
  <si>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</si>
  <si>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</si>
  <si>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</si>
  <si>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</si>
  <si>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</si>
  <si>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60,2%</t>
  </si>
  <si>
    <t>30.06.2023</t>
  </si>
  <si>
    <t>30.09.2023</t>
  </si>
  <si>
    <t>2022**</t>
  </si>
  <si>
    <t>2023**</t>
  </si>
  <si>
    <t>Wyszczególnienie 
w tys.  złotych</t>
  </si>
  <si>
    <t>Amortyzacja</t>
  </si>
  <si>
    <t>Zużycie materiałów i energii</t>
  </si>
  <si>
    <t>Usługi obce</t>
  </si>
  <si>
    <t>Podatki i opłaty</t>
  </si>
  <si>
    <t>Koszty świadczeń pracowniczych</t>
  </si>
  <si>
    <t>Pozostałe koszty rodzajowe</t>
  </si>
  <si>
    <t>Wartość sprzedanych towarów i materiałów</t>
  </si>
  <si>
    <t>Różnice kursowe dotyczące działalności operacyjnej</t>
  </si>
  <si>
    <t>RAZEM KOSZTY WEDŁUG RODZAJU</t>
  </si>
  <si>
    <t>Korekty:</t>
  </si>
  <si>
    <t>Zmiana stanu produktów</t>
  </si>
  <si>
    <t>Koszty własny sprzedaży</t>
  </si>
  <si>
    <t>Koszty sprzedaży</t>
  </si>
  <si>
    <t>Koszty ogólnego zarządu</t>
  </si>
  <si>
    <t>RAZEM KOSZTY OPERACYJNE</t>
  </si>
  <si>
    <t>Dane za okres 12 miesięcy zakończonych 31 marca</t>
  </si>
  <si>
    <t>Wyszczególnienie</t>
  </si>
  <si>
    <t>Zysk z działalności operacyjnej</t>
  </si>
  <si>
    <t>Zysk netto</t>
  </si>
  <si>
    <t>Marża zysku operacyjnego</t>
  </si>
  <si>
    <t>Marża EBITDA</t>
  </si>
  <si>
    <t>Marża zysku netto</t>
  </si>
  <si>
    <t>Wyszczególnienie w tys. zł</t>
  </si>
  <si>
    <t xml:space="preserve">Dane za okres 3 miesięcy zakończonych 														</t>
  </si>
  <si>
    <t>PRZEPŁYWY ŚRODKÓW PIENIĘŻNYCH Z DZIAŁALNOŚCI OPERACYJNEJ</t>
  </si>
  <si>
    <t>w tys. zł</t>
  </si>
  <si>
    <t>Działalność kontynuowana</t>
  </si>
  <si>
    <t>Przychody ze sprzedaży</t>
  </si>
  <si>
    <t>Koszt własny sprzedaży</t>
  </si>
  <si>
    <t>ZYSK (STRATA) BRUTTO ZE SPRZEDAŻY</t>
  </si>
  <si>
    <t>Pozostałe przychody operacyjne</t>
  </si>
  <si>
    <t>Pozostałe koszty operacyjne</t>
  </si>
  <si>
    <t>ZYSK (STRATA) NA DZIAŁALNOŚCI OPERACYJNEJ</t>
  </si>
  <si>
    <t>Przychody finansowe</t>
  </si>
  <si>
    <t>Koszty finansowe</t>
  </si>
  <si>
    <t>Udział w zyskach jednostek stowarzyszonych</t>
  </si>
  <si>
    <t>ZYSK (STRATA) PRZED OPODATKOWANIEM</t>
  </si>
  <si>
    <t>Podatek dochodowy</t>
  </si>
  <si>
    <t>ZYSK (STRATA) NETTO Z DZIAŁALNOŚCI KONTYNUOWANEJ</t>
  </si>
  <si>
    <t>Zysk (strata) netto z działalności zaniechanej</t>
  </si>
  <si>
    <t>ZYSK (STRATA) NETTO</t>
  </si>
  <si>
    <t xml:space="preserve">"SPRAWOZDANIE Z ZYSKÓW I STRAT I INNYCH CAŁKOWITYCH DOCHODÓW (wariant kalkulacyjny)													"																				</t>
  </si>
  <si>
    <t>Dane za okres 3 miesięcy zakończonych</t>
  </si>
  <si>
    <t>w tys. złotych</t>
  </si>
  <si>
    <t>Zysk (strata) przed opodatkowaniem</t>
  </si>
  <si>
    <t>Korekty razem</t>
  </si>
  <si>
    <t>Zyski (straty) z tytułu różnic kursowych</t>
  </si>
  <si>
    <t>Odsetki i udziały w zyskach (dywidendy)</t>
  </si>
  <si>
    <t>Zmiana stanu rezerw</t>
  </si>
  <si>
    <t>Zmiana stanu zapasów</t>
  </si>
  <si>
    <t>Zmiana stanu należności</t>
  </si>
  <si>
    <t>Zmiana stanu zobowiązań z wyjątkiem zobowiązań finansowych</t>
  </si>
  <si>
    <t>Zmiana stanu rozliczeń międzyokresowych</t>
  </si>
  <si>
    <t>Zmiana stanu aktywa i rezerwy z tytułu odroczonego podatku dochodowego</t>
  </si>
  <si>
    <t>Podatek dochodowy zapłacony</t>
  </si>
  <si>
    <t xml:space="preserve">Inne korekty </t>
  </si>
  <si>
    <t>Przepływy pieniężne netto z działalności operacyjnej</t>
  </si>
  <si>
    <t>PRZEPŁYWY ŚRODKÓW PIENIĘŻNYCH Z DZIAŁALNOŚCI INWESTYCYJNEJ</t>
  </si>
  <si>
    <t>Wydatki na nabycie wartości niematerialnych i rzeczowych aktywów trwałych</t>
  </si>
  <si>
    <t>Wpływy ze sprzedaży wartości niematerialnych</t>
  </si>
  <si>
    <t>Wpływy ze sprzedaży rzeczowych aktywów trwałych</t>
  </si>
  <si>
    <t>Wydatki na nabycie nieruchomości inwestycyjnych</t>
  </si>
  <si>
    <t>Wpływy ze sprzedaży nieruchomości inwestycyjnych</t>
  </si>
  <si>
    <t>Inne wpływy inwestycyjne</t>
  </si>
  <si>
    <t>Wydatki na nabycie jednostek zależnych (pomniejszone o przejęte środki pieniężne)</t>
  </si>
  <si>
    <t>Wpływy ze sprzedaży jednostek zależnych</t>
  </si>
  <si>
    <t>Pożyczki udzielone</t>
  </si>
  <si>
    <t>Otrzymane spłaty pożyczek udzielonych i innych akt.fin</t>
  </si>
  <si>
    <t>Otrzymane odsetki</t>
  </si>
  <si>
    <t>Otrzymane dywidendy</t>
  </si>
  <si>
    <t>Przepływy pieniężne netto z działalności inwestycyjnej</t>
  </si>
  <si>
    <t>PRZEPŁYWY ŚRODKÓW PIENIĘŻNYCH Z DZIAŁALNOŚCI FINANSOWEJ</t>
  </si>
  <si>
    <t>Wpływy netto z tytułu emisji akcji</t>
  </si>
  <si>
    <t>Nabycie akcji własnych</t>
  </si>
  <si>
    <t>Wpływy z tytułu emisji dłużnych papierów wartościowych</t>
  </si>
  <si>
    <t>Wykup dłużnych papierów wartościowych</t>
  </si>
  <si>
    <t>Wpływy z tytułu zaciągnięcia kredytów i pożyczek</t>
  </si>
  <si>
    <t>Spłaty kredytów i pożyczek</t>
  </si>
  <si>
    <t>Spłaty zobowiązań z tytułu leasingu</t>
  </si>
  <si>
    <t>Dywidendy wypłacone</t>
  </si>
  <si>
    <t>Odsetki zapłacone</t>
  </si>
  <si>
    <t>Przepływy pieniężne netto z działalności finansowej</t>
  </si>
  <si>
    <t>PRZEPŁYWY PIENIĘŻNE NETTO RAZEM</t>
  </si>
  <si>
    <t>BILANSOWA ZMIANA STANU ŚRODKÓW PIENIĘŻNYCH, W TYM</t>
  </si>
  <si>
    <t>- zmiana stanu środków pieniężnych z tytułu różnic kursowych</t>
  </si>
  <si>
    <t>ŚRODKI PIENIĘŻNE NA POCZĄTEK OKRESU</t>
  </si>
  <si>
    <t>ŚRODKI PIENIĘŻNE NA KONIEC OKRESU</t>
  </si>
  <si>
    <t>Dane za okres 12 miesięcy zakończony 31 marca</t>
  </si>
  <si>
    <t>Dane za okres 6 miesięcy zakończonych 30 września</t>
  </si>
  <si>
    <t>Dane za okres 9 miesięcy zakończonych 31 grudnia</t>
  </si>
  <si>
    <t>Dane za okres 3 miesięcy zakończonych 30 czerwca</t>
  </si>
  <si>
    <t>AKTYWA TRWAŁE</t>
  </si>
  <si>
    <t>Rzeczowe aktywa trwałe</t>
  </si>
  <si>
    <t>Pozostałe wartości niematerialne</t>
  </si>
  <si>
    <t xml:space="preserve">Akcje i udziały </t>
  </si>
  <si>
    <t xml:space="preserve">   - w tym: inwestycje rozliczane metodą praw własności</t>
  </si>
  <si>
    <t>Należności długoterminowe</t>
  </si>
  <si>
    <t>Pozostałe długoterminowe aktywa finansowe</t>
  </si>
  <si>
    <t>Aktywa z tytułu odroczonego podatku dochodowego</t>
  </si>
  <si>
    <t>Długoterminowe rozliczenia międzyokresowe</t>
  </si>
  <si>
    <t>AKTYWA OBROTOWE</t>
  </si>
  <si>
    <t>Zapasy</t>
  </si>
  <si>
    <t>Należności z tytułu dostaw i usług</t>
  </si>
  <si>
    <t>Pozostałe należności</t>
  </si>
  <si>
    <t>Pozostałe aktywa finansowe</t>
  </si>
  <si>
    <t>Środki pieniężne i ich ekwiwalenty</t>
  </si>
  <si>
    <t>Rozliczenia międzyokresowe</t>
  </si>
  <si>
    <t>Aktywa sklasyfikowane jako przeznaczone do sprzedaży</t>
  </si>
  <si>
    <t xml:space="preserve">Aktywa razem  </t>
  </si>
  <si>
    <t>KAPITAŁ (FUNDUSZ) WŁASNY</t>
  </si>
  <si>
    <t>Kapitał podstawowy</t>
  </si>
  <si>
    <t>Akcje własne</t>
  </si>
  <si>
    <t>Kapitał zapasowy z emisji akcji</t>
  </si>
  <si>
    <t>Kapitał zapasowy z zysku zatrzymanego oraz transakcji połączenia pod wspólną kontrolą</t>
  </si>
  <si>
    <t>Różnice kursowe z przeliczenia</t>
  </si>
  <si>
    <t>Kapitał z aktualizacji wyceny rezerw na świadczenia pracownicze</t>
  </si>
  <si>
    <t>Kapitał rezerwowy</t>
  </si>
  <si>
    <t>Zyski zatrzymane</t>
  </si>
  <si>
    <t>Kapitał własny przypadający na akcjonariuszy jednostki dominującej</t>
  </si>
  <si>
    <t>Kapitał przypadający udziałom niesprawujacym kontroli</t>
  </si>
  <si>
    <t>ZOBOWIĄZANIA DŁUGOTERMINOWE</t>
  </si>
  <si>
    <t>Rezerwa z tytułu odroczonego podatku dochodowego</t>
  </si>
  <si>
    <t>Rezerwa na świadczenia emerytalne i podobne</t>
  </si>
  <si>
    <t>Pozostałe rezerwy</t>
  </si>
  <si>
    <t>Kredyty i pożyczki</t>
  </si>
  <si>
    <t>Inne zobowiązania finansowe</t>
  </si>
  <si>
    <t>Pozostałe zobowiązania długoterminowe</t>
  </si>
  <si>
    <t>ZOBOWIĄZANIA KRÓTKOTERMINOWE</t>
  </si>
  <si>
    <t>Zobowiązania z tytułu dostaw i usług</t>
  </si>
  <si>
    <t>Zobowiązania z tytułu bieżącego podatku dochodowego</t>
  </si>
  <si>
    <t>Rezerwy na świadczenia emerytalne i podobne</t>
  </si>
  <si>
    <t>Pozostałe rezerwy krótkoterminowe</t>
  </si>
  <si>
    <t>Pozostałe zobowiązania</t>
  </si>
  <si>
    <t>Zobowiązania związane bezpośrednio z aktywami trwałymi klasyfikowanymi jako przeznaczone do sprzedaży</t>
  </si>
  <si>
    <t>Pasywa razem:</t>
  </si>
  <si>
    <t>Zobowiązania z tytułu umów zawartych z klientami</t>
  </si>
  <si>
    <t>Przychody przyszłych okresów</t>
  </si>
  <si>
    <t>Dane na dzień 31 marca</t>
  </si>
  <si>
    <t>Dane na dzień</t>
  </si>
  <si>
    <t xml:space="preserve">Grupa Text S.A. </t>
  </si>
  <si>
    <t>Podstawowe dane finansowe</t>
  </si>
  <si>
    <t>Dokument został przygotowany wyłącznie w celach infromacyjnych.</t>
  </si>
  <si>
    <t>Źródłem oficjalnych danych finansowych Grupy Text S.A. są skonsolidowane</t>
  </si>
  <si>
    <t>sprawozdania finansowe</t>
  </si>
  <si>
    <t>Począwszy od raportu finansowego za 2021/22 rok dane finansowe są przygotowywane zgodnie z taksonomią ESEF. Dane finansowe za wcześniejsze okresy zostały odpowiednio przekształcone, zatem dane finansowe w tym dokumencie nie zawsze odpowiadają danym publikowanym we wcześniejszych raportach finansowych.</t>
  </si>
  <si>
    <t>31.12.2023</t>
  </si>
  <si>
    <t>-</t>
  </si>
  <si>
    <t>31.03.2024</t>
  </si>
  <si>
    <t xml:space="preserve"> -      </t>
  </si>
  <si>
    <t xml:space="preserve">-      </t>
  </si>
  <si>
    <t>Środki pienieżne wygenerowane z działalności operacyjnej</t>
  </si>
  <si>
    <t>31.03.2023**</t>
  </si>
  <si>
    <t>30.06.2022*</t>
  </si>
  <si>
    <t xml:space="preserve">Dane za okres 3 miesięcy zakończonych *														</t>
  </si>
  <si>
    <t>30.09.2022*</t>
  </si>
  <si>
    <t>31.12.2022*</t>
  </si>
  <si>
    <t>31.03.2023*</t>
  </si>
  <si>
    <t>30.06.2023*</t>
  </si>
  <si>
    <t>Dane na dzień: *</t>
  </si>
  <si>
    <t>** dane ujednolicone (przekształcone)</t>
  </si>
  <si>
    <t>31.03.2022**</t>
  </si>
  <si>
    <t>30.06.2022**</t>
  </si>
  <si>
    <t>30.09.2022**</t>
  </si>
  <si>
    <t>31.12.2022**</t>
  </si>
  <si>
    <t>Dane za okres 3 miesięcy zakończonych *</t>
  </si>
  <si>
    <t>30.06.2023**</t>
  </si>
  <si>
    <t>* dane prezentowane zgodnie z polityką rozpoznawania przychodów stosowaną od 1.04.2023</t>
  </si>
  <si>
    <t>31.03.2024*</t>
  </si>
  <si>
    <t>2024*</t>
  </si>
  <si>
    <t>Dane za okres 12 miesięcy zakończony 31 marca *</t>
  </si>
  <si>
    <t>Dane za okres 6 miesięcy zakończonych 30 września *</t>
  </si>
  <si>
    <t>Dane za okres 9 miesięcy zakończonych 31 grudnia *</t>
  </si>
  <si>
    <t>Dane za okres 3 miesięcy zakończonych 30 czerwca*</t>
  </si>
  <si>
    <t>2012***</t>
  </si>
  <si>
    <t>*** zgodnie z prezentacją w Prospekcie Emisyjnym z dnia 18 marca 2014</t>
  </si>
  <si>
    <t>2013***</t>
  </si>
  <si>
    <t>Dane za okres 12 miesięcy zakończonych 31 marca*</t>
  </si>
  <si>
    <t xml:space="preserve">Dane za okres 12 miesięcy zakończonych 31 marca*	</t>
  </si>
  <si>
    <t>Dane za okres 12 miesięcy zakończonych  31 marca*</t>
  </si>
  <si>
    <t>Dane za okres 3 miesięcy zakończonych*</t>
  </si>
  <si>
    <t xml:space="preserve">Dane za okres 3 miesięcy zakończonych  </t>
  </si>
  <si>
    <t>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</si>
</sst>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#,##0_);\(#,##0\);\-"/>
    <numFmt numFmtId="166" formatCode="0.0%"/>
    <numFmt numFmtId="167" formatCode="_-* #,##0.00\ _z_ł_-;\-* #,##0.00\ _z_ł_-;_-* &quot;-&quot;??\ _z_ł_-;_-@_-"/>
    <numFmt numFmtId="168" formatCode="_-* #,##0\ _z_ł_-;\-* #,##0\ _z_ł_-;_-* &quot;-&quot;??\ _z_ł_-;_-@_-"/>
    <numFmt numFmtId="169" formatCode="_ * #,##0.00_)\ _z_ł_ ;_ * \(#,##0.00\)\ _z_ł_ ;_ * &quot;-&quot;??_)\ _z_ł_ ;_ @_ "/>
    <numFmt numFmtId="170" formatCode="_-* #,##0_-;\-* #,##0_-;_-* &quot;-&quot;??_-;_-@_-"/>
  </numFmts>
  <fonts count="40">
    <font>
      <sz val="12"/>
      <color theme="1"/>
      <name val="Calibri"/>
      <family val="2"/>
      <scheme val="minor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sz val="10"/>
      <name val="Arial CE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rgb="FFFF0000"/>
      <name val="Arial"/>
      <family val="2"/>
      <charset val="238"/>
    </font>
    <font>
      <i/>
      <sz val="10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8"/>
      <name val="Arial"/>
      <family val="2"/>
      <charset val="238"/>
    </font>
    <font>
      <sz val="12"/>
      <color theme="1"/>
      <name val="Colfax"/>
    </font>
    <font>
      <sz val="12"/>
      <color theme="1"/>
      <name val="Calibri"/>
      <family val="2"/>
    </font>
    <font>
      <sz val="10"/>
      <color rgb="FFFF0000"/>
      <name val="Calibri"/>
      <family val="2"/>
      <scheme val="minor"/>
    </font>
    <font>
      <b/>
      <sz val="10"/>
      <color rgb="FF000000"/>
      <name val="Lato"/>
      <charset val="238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04"/>
      <scheme val="minor"/>
    </font>
    <font>
      <i/>
      <sz val="9"/>
      <name val="Arial"/>
      <family val="2"/>
      <charset val="238"/>
    </font>
    <font>
      <i/>
      <sz val="9"/>
      <color rgb="FF000000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A285E0"/>
        <bgColor rgb="FF000000"/>
      </patternFill>
    </fill>
    <fill>
      <patternFill patternType="solid">
        <fgColor rgb="FFA285E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9" fontId="35" fillId="0" borderId="0" applyFont="0" applyFill="0" applyBorder="0" applyAlignment="0" applyProtection="0"/>
  </cellStyleXfs>
  <cellXfs count="220">
    <xf numFmtId="0" fontId="0" fillId="0" borderId="0" xfId="0"/>
    <xf numFmtId="165" fontId="4" fillId="2" borderId="5" xfId="0" applyNumberFormat="1" applyFont="1" applyFill="1" applyBorder="1" applyProtection="1">
      <protection hidden="1"/>
    </xf>
    <xf numFmtId="165" fontId="5" fillId="2" borderId="4" xfId="0" applyNumberFormat="1" applyFont="1" applyFill="1" applyBorder="1" applyProtection="1">
      <protection locked="0"/>
    </xf>
    <xf numFmtId="0" fontId="6" fillId="2" borderId="0" xfId="0" applyFont="1" applyFill="1"/>
    <xf numFmtId="0" fontId="5" fillId="2" borderId="4" xfId="0" applyFont="1" applyFill="1" applyBorder="1" applyAlignment="1" applyProtection="1">
      <alignment horizontal="left" wrapText="1"/>
      <protection hidden="1"/>
    </xf>
    <xf numFmtId="165" fontId="4" fillId="2" borderId="4" xfId="0" applyNumberFormat="1" applyFont="1" applyFill="1" applyBorder="1" applyAlignment="1" applyProtection="1">
      <alignment horizontal="center"/>
      <protection locked="0"/>
    </xf>
    <xf numFmtId="1" fontId="8" fillId="2" borderId="4" xfId="1" applyNumberFormat="1" applyFont="1" applyFill="1" applyBorder="1" applyAlignment="1" applyProtection="1">
      <alignment vertical="center"/>
      <protection hidden="1"/>
    </xf>
    <xf numFmtId="165" fontId="2" fillId="2" borderId="4" xfId="1" applyNumberFormat="1" applyFont="1" applyFill="1" applyBorder="1" applyAlignment="1" applyProtection="1">
      <alignment vertical="center"/>
      <protection hidden="1"/>
    </xf>
    <xf numFmtId="165" fontId="3" fillId="2" borderId="4" xfId="1" applyNumberFormat="1" applyFont="1" applyFill="1" applyBorder="1" applyAlignment="1" applyProtection="1">
      <alignment vertical="center"/>
      <protection locked="0" hidden="1"/>
    </xf>
    <xf numFmtId="165" fontId="2" fillId="2" borderId="4" xfId="0" applyNumberFormat="1" applyFont="1" applyFill="1" applyBorder="1" applyAlignment="1" applyProtection="1">
      <alignment vertical="center"/>
      <protection hidden="1"/>
    </xf>
    <xf numFmtId="0" fontId="0" fillId="2" borderId="0" xfId="0" applyFill="1"/>
    <xf numFmtId="0" fontId="12" fillId="2" borderId="0" xfId="3" applyFill="1"/>
    <xf numFmtId="3" fontId="0" fillId="2" borderId="0" xfId="0" applyNumberFormat="1" applyFill="1"/>
    <xf numFmtId="2" fontId="13" fillId="2" borderId="0" xfId="2" applyNumberFormat="1" applyFont="1" applyFill="1" applyBorder="1" applyProtection="1">
      <protection locked="0"/>
    </xf>
    <xf numFmtId="2" fontId="17" fillId="2" borderId="0" xfId="2" applyNumberFormat="1" applyFont="1" applyFill="1" applyBorder="1" applyProtection="1">
      <protection locked="0"/>
    </xf>
    <xf numFmtId="0" fontId="18" fillId="2" borderId="0" xfId="0" applyFont="1" applyFill="1"/>
    <xf numFmtId="0" fontId="20" fillId="2" borderId="0" xfId="0" applyFont="1" applyFill="1"/>
    <xf numFmtId="0" fontId="4" fillId="2" borderId="0" xfId="0" applyFont="1" applyFill="1" applyAlignment="1" applyProtection="1">
      <alignment vertical="center" wrapText="1"/>
      <protection hidden="1"/>
    </xf>
    <xf numFmtId="166" fontId="0" fillId="2" borderId="0" xfId="2" applyNumberFormat="1" applyFont="1" applyFill="1"/>
    <xf numFmtId="0" fontId="1" fillId="2" borderId="0" xfId="0" applyFont="1" applyFill="1" applyAlignment="1" applyProtection="1">
      <alignment horizontal="left" vertical="center"/>
      <protection hidden="1"/>
    </xf>
    <xf numFmtId="165" fontId="0" fillId="2" borderId="0" xfId="0" applyNumberFormat="1" applyFill="1"/>
    <xf numFmtId="165" fontId="2" fillId="4" borderId="9" xfId="0" applyNumberFormat="1" applyFont="1" applyFill="1" applyBorder="1" applyProtection="1">
      <protection hidden="1"/>
    </xf>
    <xf numFmtId="165" fontId="3" fillId="4" borderId="8" xfId="0" applyNumberFormat="1" applyFont="1" applyFill="1" applyBorder="1" applyProtection="1">
      <protection locked="0"/>
    </xf>
    <xf numFmtId="165" fontId="3" fillId="4" borderId="13" xfId="0" applyNumberFormat="1" applyFont="1" applyFill="1" applyBorder="1" applyProtection="1">
      <protection locked="0"/>
    </xf>
    <xf numFmtId="165" fontId="3" fillId="4" borderId="14" xfId="0" applyNumberFormat="1" applyFont="1" applyFill="1" applyBorder="1" applyProtection="1">
      <protection locked="0"/>
    </xf>
    <xf numFmtId="165" fontId="3" fillId="4" borderId="17" xfId="0" applyNumberFormat="1" applyFont="1" applyFill="1" applyBorder="1" applyProtection="1">
      <protection locked="0"/>
    </xf>
    <xf numFmtId="165" fontId="2" fillId="4" borderId="15" xfId="0" applyNumberFormat="1" applyFont="1" applyFill="1" applyBorder="1" applyProtection="1">
      <protection hidden="1"/>
    </xf>
    <xf numFmtId="165" fontId="4" fillId="4" borderId="16" xfId="0" applyNumberFormat="1" applyFont="1" applyFill="1" applyBorder="1" applyAlignment="1" applyProtection="1">
      <alignment vertical="center"/>
      <protection hidden="1"/>
    </xf>
    <xf numFmtId="165" fontId="3" fillId="4" borderId="0" xfId="0" applyNumberFormat="1" applyFont="1" applyFill="1" applyProtection="1">
      <protection locked="0"/>
    </xf>
    <xf numFmtId="1" fontId="0" fillId="2" borderId="0" xfId="2" applyNumberFormat="1" applyFont="1" applyFill="1"/>
    <xf numFmtId="166" fontId="0" fillId="2" borderId="0" xfId="2" applyNumberFormat="1" applyFont="1" applyFill="1" applyBorder="1"/>
    <xf numFmtId="165" fontId="2" fillId="4" borderId="19" xfId="0" applyNumberFormat="1" applyFont="1" applyFill="1" applyBorder="1" applyProtection="1">
      <protection hidden="1"/>
    </xf>
    <xf numFmtId="165" fontId="2" fillId="2" borderId="4" xfId="1" applyNumberFormat="1" applyFont="1" applyFill="1" applyBorder="1" applyAlignment="1" applyProtection="1">
      <alignment vertical="center"/>
      <protection locked="0" hidden="1"/>
    </xf>
    <xf numFmtId="0" fontId="21" fillId="2" borderId="0" xfId="0" applyFont="1" applyFill="1"/>
    <xf numFmtId="165" fontId="3" fillId="3" borderId="8" xfId="0" applyNumberFormat="1" applyFont="1" applyFill="1" applyBorder="1" applyProtection="1">
      <protection locked="0"/>
    </xf>
    <xf numFmtId="165" fontId="3" fillId="3" borderId="17" xfId="0" applyNumberFormat="1" applyFont="1" applyFill="1" applyBorder="1" applyProtection="1">
      <protection locked="0"/>
    </xf>
    <xf numFmtId="165" fontId="2" fillId="3" borderId="15" xfId="0" applyNumberFormat="1" applyFont="1" applyFill="1" applyBorder="1" applyProtection="1">
      <protection hidden="1"/>
    </xf>
    <xf numFmtId="165" fontId="3" fillId="3" borderId="13" xfId="0" applyNumberFormat="1" applyFont="1" applyFill="1" applyBorder="1" applyProtection="1">
      <protection locked="0"/>
    </xf>
    <xf numFmtId="165" fontId="3" fillId="3" borderId="14" xfId="0" applyNumberFormat="1" applyFont="1" applyFill="1" applyBorder="1" applyProtection="1">
      <protection locked="0"/>
    </xf>
    <xf numFmtId="165" fontId="4" fillId="3" borderId="16" xfId="0" applyNumberFormat="1" applyFont="1" applyFill="1" applyBorder="1" applyAlignment="1" applyProtection="1">
      <alignment vertical="center"/>
      <protection hidden="1"/>
    </xf>
    <xf numFmtId="165" fontId="2" fillId="3" borderId="9" xfId="0" applyNumberFormat="1" applyFont="1" applyFill="1" applyBorder="1" applyProtection="1">
      <protection hidden="1"/>
    </xf>
    <xf numFmtId="165" fontId="3" fillId="3" borderId="0" xfId="0" applyNumberFormat="1" applyFont="1" applyFill="1" applyProtection="1">
      <protection locked="0"/>
    </xf>
    <xf numFmtId="165" fontId="3" fillId="3" borderId="18" xfId="0" applyNumberFormat="1" applyFont="1" applyFill="1" applyBorder="1" applyProtection="1">
      <protection locked="0"/>
    </xf>
    <xf numFmtId="165" fontId="2" fillId="3" borderId="19" xfId="0" applyNumberFormat="1" applyFont="1" applyFill="1" applyBorder="1" applyProtection="1">
      <protection hidden="1"/>
    </xf>
    <xf numFmtId="165" fontId="5" fillId="4" borderId="4" xfId="0" applyNumberFormat="1" applyFont="1" applyFill="1" applyBorder="1" applyProtection="1">
      <protection locked="0"/>
    </xf>
    <xf numFmtId="165" fontId="5" fillId="4" borderId="14" xfId="0" applyNumberFormat="1" applyFont="1" applyFill="1" applyBorder="1" applyProtection="1">
      <protection locked="0"/>
    </xf>
    <xf numFmtId="165" fontId="5" fillId="4" borderId="8" xfId="0" applyNumberFormat="1" applyFont="1" applyFill="1" applyBorder="1" applyProtection="1">
      <protection locked="0"/>
    </xf>
    <xf numFmtId="165" fontId="5" fillId="4" borderId="12" xfId="0" applyNumberFormat="1" applyFont="1" applyFill="1" applyBorder="1" applyProtection="1">
      <protection locked="0"/>
    </xf>
    <xf numFmtId="0" fontId="22" fillId="4" borderId="0" xfId="0" applyFont="1" applyFill="1"/>
    <xf numFmtId="3" fontId="22" fillId="4" borderId="0" xfId="0" applyNumberFormat="1" applyFont="1" applyFill="1"/>
    <xf numFmtId="166" fontId="5" fillId="4" borderId="4" xfId="0" applyNumberFormat="1" applyFont="1" applyFill="1" applyBorder="1" applyAlignment="1" applyProtection="1">
      <alignment horizontal="right" wrapText="1"/>
      <protection hidden="1"/>
    </xf>
    <xf numFmtId="166" fontId="5" fillId="4" borderId="14" xfId="0" applyNumberFormat="1" applyFont="1" applyFill="1" applyBorder="1" applyAlignment="1" applyProtection="1">
      <alignment horizontal="right" wrapText="1"/>
      <protection hidden="1"/>
    </xf>
    <xf numFmtId="166" fontId="5" fillId="4" borderId="8" xfId="0" applyNumberFormat="1" applyFont="1" applyFill="1" applyBorder="1" applyAlignment="1" applyProtection="1">
      <alignment horizontal="right" wrapText="1"/>
      <protection hidden="1"/>
    </xf>
    <xf numFmtId="166" fontId="5" fillId="4" borderId="12" xfId="0" applyNumberFormat="1" applyFont="1" applyFill="1" applyBorder="1" applyAlignment="1" applyProtection="1">
      <alignment horizontal="right" wrapText="1"/>
      <protection hidden="1"/>
    </xf>
    <xf numFmtId="165" fontId="3" fillId="0" borderId="8" xfId="0" applyNumberFormat="1" applyFont="1" applyBorder="1" applyProtection="1">
      <protection locked="0"/>
    </xf>
    <xf numFmtId="165" fontId="2" fillId="0" borderId="15" xfId="0" applyNumberFormat="1" applyFont="1" applyBorder="1" applyProtection="1">
      <protection hidden="1"/>
    </xf>
    <xf numFmtId="165" fontId="5" fillId="0" borderId="4" xfId="0" applyNumberFormat="1" applyFont="1" applyBorder="1" applyProtection="1">
      <protection locked="0"/>
    </xf>
    <xf numFmtId="165" fontId="4" fillId="0" borderId="5" xfId="0" applyNumberFormat="1" applyFont="1" applyBorder="1" applyProtection="1">
      <protection hidden="1"/>
    </xf>
    <xf numFmtId="165" fontId="3" fillId="0" borderId="4" xfId="1" applyNumberFormat="1" applyFont="1" applyBorder="1" applyAlignment="1" applyProtection="1">
      <alignment vertical="center"/>
      <protection locked="0" hidden="1"/>
    </xf>
    <xf numFmtId="165" fontId="2" fillId="0" borderId="4" xfId="1" applyNumberFormat="1" applyFont="1" applyBorder="1" applyAlignment="1" applyProtection="1">
      <alignment vertical="center"/>
      <protection locked="0" hidden="1"/>
    </xf>
    <xf numFmtId="165" fontId="2" fillId="0" borderId="4" xfId="0" applyNumberFormat="1" applyFont="1" applyBorder="1" applyAlignment="1" applyProtection="1">
      <alignment vertical="center"/>
      <protection hidden="1"/>
    </xf>
    <xf numFmtId="1" fontId="8" fillId="0" borderId="4" xfId="1" applyNumberFormat="1" applyFont="1" applyBorder="1" applyAlignment="1" applyProtection="1">
      <alignment vertical="center"/>
      <protection hidden="1"/>
    </xf>
    <xf numFmtId="165" fontId="5" fillId="0" borderId="14" xfId="0" applyNumberFormat="1" applyFont="1" applyBorder="1" applyProtection="1">
      <protection locked="0"/>
    </xf>
    <xf numFmtId="165" fontId="5" fillId="0" borderId="12" xfId="0" applyNumberFormat="1" applyFont="1" applyBorder="1" applyProtection="1">
      <protection locked="0"/>
    </xf>
    <xf numFmtId="3" fontId="22" fillId="0" borderId="0" xfId="0" applyNumberFormat="1" applyFont="1"/>
    <xf numFmtId="166" fontId="5" fillId="0" borderId="14" xfId="0" applyNumberFormat="1" applyFont="1" applyBorder="1" applyAlignment="1" applyProtection="1">
      <alignment horizontal="right" wrapText="1"/>
      <protection hidden="1"/>
    </xf>
    <xf numFmtId="3" fontId="0" fillId="0" borderId="0" xfId="0" applyNumberFormat="1"/>
    <xf numFmtId="165" fontId="0" fillId="0" borderId="0" xfId="0" applyNumberFormat="1"/>
    <xf numFmtId="165" fontId="2" fillId="0" borderId="4" xfId="1" applyNumberFormat="1" applyFont="1" applyBorder="1" applyAlignment="1" applyProtection="1">
      <alignment vertical="center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3" xfId="0" applyFont="1" applyFill="1" applyBorder="1" applyAlignment="1" applyProtection="1">
      <alignment horizontal="center" vertical="center" wrapText="1"/>
      <protection hidden="1"/>
    </xf>
    <xf numFmtId="0" fontId="4" fillId="5" borderId="4" xfId="0" applyFont="1" applyFill="1" applyBorder="1" applyAlignment="1" applyProtection="1">
      <alignment horizontal="center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0" fontId="15" fillId="6" borderId="4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9" fillId="6" borderId="3" xfId="0" applyFont="1" applyFill="1" applyBorder="1" applyAlignment="1" applyProtection="1">
      <alignment horizontal="center" vertical="center" wrapText="1"/>
      <protection hidden="1"/>
    </xf>
    <xf numFmtId="165" fontId="4" fillId="2" borderId="0" xfId="0" applyNumberFormat="1" applyFont="1" applyFill="1" applyAlignment="1" applyProtection="1">
      <alignment horizontal="center"/>
      <protection locked="0"/>
    </xf>
    <xf numFmtId="165" fontId="5" fillId="2" borderId="0" xfId="0" applyNumberFormat="1" applyFont="1" applyFill="1" applyProtection="1">
      <protection locked="0"/>
    </xf>
    <xf numFmtId="165" fontId="4" fillId="2" borderId="0" xfId="0" applyNumberFormat="1" applyFont="1" applyFill="1" applyProtection="1"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horizontal="center" vertical="center" wrapText="1"/>
      <protection hidden="1"/>
    </xf>
    <xf numFmtId="165" fontId="2" fillId="3" borderId="0" xfId="0" applyNumberFormat="1" applyFont="1" applyFill="1" applyProtection="1">
      <protection hidden="1"/>
    </xf>
    <xf numFmtId="165" fontId="4" fillId="3" borderId="0" xfId="0" applyNumberFormat="1" applyFont="1" applyFill="1" applyAlignment="1" applyProtection="1">
      <alignment vertical="center"/>
      <protection hidden="1"/>
    </xf>
    <xf numFmtId="165" fontId="3" fillId="2" borderId="0" xfId="0" applyNumberFormat="1" applyFont="1" applyFill="1" applyProtection="1">
      <protection locked="0"/>
    </xf>
    <xf numFmtId="165" fontId="2" fillId="2" borderId="0" xfId="0" applyNumberFormat="1" applyFont="1" applyFill="1" applyProtection="1">
      <protection hidden="1"/>
    </xf>
    <xf numFmtId="0" fontId="4" fillId="3" borderId="0" xfId="0" applyFont="1" applyFill="1" applyAlignment="1" applyProtection="1">
      <alignment vertical="center" wrapText="1"/>
      <protection hidden="1"/>
    </xf>
    <xf numFmtId="165" fontId="2" fillId="2" borderId="0" xfId="1" applyNumberFormat="1" applyFont="1" applyFill="1" applyAlignment="1" applyProtection="1">
      <alignment vertical="center"/>
      <protection hidden="1"/>
    </xf>
    <xf numFmtId="165" fontId="3" fillId="2" borderId="0" xfId="1" applyNumberFormat="1" applyFont="1" applyFill="1" applyAlignment="1" applyProtection="1">
      <alignment vertical="center"/>
      <protection locked="0" hidden="1"/>
    </xf>
    <xf numFmtId="165" fontId="2" fillId="2" borderId="0" xfId="1" applyNumberFormat="1" applyFont="1" applyFill="1" applyAlignment="1" applyProtection="1">
      <alignment vertical="center"/>
      <protection locked="0" hidden="1"/>
    </xf>
    <xf numFmtId="165" fontId="2" fillId="2" borderId="0" xfId="0" applyNumberFormat="1" applyFont="1" applyFill="1" applyAlignment="1" applyProtection="1">
      <alignment vertical="center"/>
      <protection hidden="1"/>
    </xf>
    <xf numFmtId="1" fontId="8" fillId="2" borderId="0" xfId="1" applyNumberFormat="1" applyFont="1" applyFill="1" applyAlignment="1" applyProtection="1">
      <alignment vertical="center"/>
      <protection hidden="1"/>
    </xf>
    <xf numFmtId="3" fontId="5" fillId="2" borderId="0" xfId="0" applyNumberFormat="1" applyFont="1" applyFill="1" applyAlignment="1" applyProtection="1">
      <alignment horizontal="right" wrapText="1"/>
      <protection hidden="1"/>
    </xf>
    <xf numFmtId="165" fontId="16" fillId="2" borderId="0" xfId="0" applyNumberFormat="1" applyFont="1" applyFill="1" applyProtection="1">
      <protection hidden="1"/>
    </xf>
    <xf numFmtId="37" fontId="5" fillId="2" borderId="4" xfId="4" applyNumberFormat="1" applyFont="1" applyFill="1" applyBorder="1" applyAlignment="1" applyProtection="1">
      <alignment vertical="center"/>
      <protection hidden="1"/>
    </xf>
    <xf numFmtId="10" fontId="5" fillId="4" borderId="14" xfId="0" applyNumberFormat="1" applyFont="1" applyFill="1" applyBorder="1" applyAlignment="1" applyProtection="1">
      <alignment horizontal="right" wrapText="1"/>
      <protection hidden="1"/>
    </xf>
    <xf numFmtId="10" fontId="5" fillId="4" borderId="12" xfId="0" applyNumberFormat="1" applyFont="1" applyFill="1" applyBorder="1" applyAlignment="1" applyProtection="1">
      <alignment horizontal="right" wrapText="1"/>
      <protection hidden="1"/>
    </xf>
    <xf numFmtId="165" fontId="4" fillId="4" borderId="0" xfId="0" applyNumberFormat="1" applyFont="1" applyFill="1" applyAlignment="1" applyProtection="1">
      <alignment vertical="center"/>
      <protection hidden="1"/>
    </xf>
    <xf numFmtId="165" fontId="4" fillId="7" borderId="4" xfId="0" applyNumberFormat="1" applyFont="1" applyFill="1" applyBorder="1" applyAlignment="1" applyProtection="1">
      <alignment horizontal="center"/>
      <protection locked="0"/>
    </xf>
    <xf numFmtId="165" fontId="5" fillId="7" borderId="4" xfId="0" applyNumberFormat="1" applyFont="1" applyFill="1" applyBorder="1" applyProtection="1">
      <protection locked="0"/>
    </xf>
    <xf numFmtId="165" fontId="4" fillId="7" borderId="5" xfId="0" applyNumberFormat="1" applyFont="1" applyFill="1" applyBorder="1" applyProtection="1">
      <protection hidden="1"/>
    </xf>
    <xf numFmtId="165" fontId="5" fillId="8" borderId="14" xfId="0" applyNumberFormat="1" applyFont="1" applyFill="1" applyBorder="1" applyProtection="1">
      <protection locked="0"/>
    </xf>
    <xf numFmtId="165" fontId="5" fillId="8" borderId="12" xfId="0" applyNumberFormat="1" applyFont="1" applyFill="1" applyBorder="1" applyProtection="1">
      <protection locked="0"/>
    </xf>
    <xf numFmtId="166" fontId="5" fillId="8" borderId="14" xfId="0" applyNumberFormat="1" applyFont="1" applyFill="1" applyBorder="1" applyAlignment="1" applyProtection="1">
      <alignment horizontal="right" wrapText="1"/>
      <protection hidden="1"/>
    </xf>
    <xf numFmtId="166" fontId="5" fillId="8" borderId="12" xfId="0" applyNumberFormat="1" applyFont="1" applyFill="1" applyBorder="1" applyAlignment="1" applyProtection="1">
      <alignment horizontal="right" wrapText="1"/>
      <protection hidden="1"/>
    </xf>
    <xf numFmtId="0" fontId="23" fillId="2" borderId="0" xfId="0" applyFont="1" applyFill="1"/>
    <xf numFmtId="166" fontId="23" fillId="2" borderId="0" xfId="2" applyNumberFormat="1" applyFont="1" applyFill="1"/>
    <xf numFmtId="2" fontId="23" fillId="2" borderId="0" xfId="2" applyNumberFormat="1" applyFont="1" applyFill="1"/>
    <xf numFmtId="165" fontId="4" fillId="4" borderId="16" xfId="0" applyNumberFormat="1" applyFont="1" applyFill="1" applyBorder="1" applyAlignment="1" applyProtection="1">
      <alignment horizontal="right" vertical="center"/>
      <protection hidden="1"/>
    </xf>
    <xf numFmtId="165" fontId="2" fillId="4" borderId="19" xfId="0" applyNumberFormat="1" applyFont="1" applyFill="1" applyBorder="1" applyAlignment="1" applyProtection="1">
      <alignment horizontal="right" vertical="center"/>
      <protection hidden="1"/>
    </xf>
    <xf numFmtId="165" fontId="3" fillId="4" borderId="8" xfId="0" applyNumberFormat="1" applyFont="1" applyFill="1" applyBorder="1" applyAlignment="1" applyProtection="1">
      <alignment horizontal="right" vertical="center"/>
      <protection locked="0"/>
    </xf>
    <xf numFmtId="165" fontId="3" fillId="4" borderId="17" xfId="0" applyNumberFormat="1" applyFont="1" applyFill="1" applyBorder="1" applyAlignment="1" applyProtection="1">
      <alignment horizontal="right" vertical="center"/>
      <protection locked="0"/>
    </xf>
    <xf numFmtId="168" fontId="5" fillId="2" borderId="12" xfId="4" applyNumberFormat="1" applyFont="1" applyFill="1" applyBorder="1" applyAlignment="1" applyProtection="1">
      <alignment horizontal="right" vertical="center"/>
      <protection locked="0"/>
    </xf>
    <xf numFmtId="165" fontId="2" fillId="4" borderId="15" xfId="0" applyNumberFormat="1" applyFont="1" applyFill="1" applyBorder="1" applyAlignment="1" applyProtection="1">
      <alignment horizontal="right" vertical="center"/>
      <protection hidden="1"/>
    </xf>
    <xf numFmtId="168" fontId="4" fillId="2" borderId="15" xfId="4" applyNumberFormat="1" applyFont="1" applyFill="1" applyBorder="1" applyAlignment="1" applyProtection="1">
      <alignment horizontal="right" vertical="center"/>
      <protection hidden="1"/>
    </xf>
    <xf numFmtId="165" fontId="3" fillId="4" borderId="14" xfId="0" applyNumberFormat="1" applyFont="1" applyFill="1" applyBorder="1" applyAlignment="1" applyProtection="1">
      <alignment horizontal="right" vertical="center"/>
      <protection locked="0"/>
    </xf>
    <xf numFmtId="165" fontId="2" fillId="4" borderId="9" xfId="0" applyNumberFormat="1" applyFont="1" applyFill="1" applyBorder="1" applyAlignment="1" applyProtection="1">
      <alignment horizontal="right" vertical="center"/>
      <protection hidden="1"/>
    </xf>
    <xf numFmtId="165" fontId="4" fillId="2" borderId="5" xfId="0" applyNumberFormat="1" applyFont="1" applyFill="1" applyBorder="1" applyAlignment="1" applyProtection="1">
      <alignment vertical="center"/>
      <protection hidden="1"/>
    </xf>
    <xf numFmtId="165" fontId="16" fillId="2" borderId="5" xfId="0" applyNumberFormat="1" applyFont="1" applyFill="1" applyBorder="1" applyAlignment="1" applyProtection="1">
      <alignment vertical="center"/>
      <protection hidden="1"/>
    </xf>
    <xf numFmtId="165" fontId="4" fillId="9" borderId="5" xfId="0" applyNumberFormat="1" applyFont="1" applyFill="1" applyBorder="1" applyAlignment="1" applyProtection="1">
      <alignment vertical="center"/>
      <protection hidden="1"/>
    </xf>
    <xf numFmtId="165" fontId="4" fillId="0" borderId="5" xfId="0" applyNumberFormat="1" applyFont="1" applyBorder="1" applyAlignment="1" applyProtection="1">
      <alignment vertical="center"/>
      <protection hidden="1"/>
    </xf>
    <xf numFmtId="165" fontId="16" fillId="9" borderId="5" xfId="0" applyNumberFormat="1" applyFont="1" applyFill="1" applyBorder="1" applyAlignment="1" applyProtection="1">
      <alignment vertical="center"/>
      <protection hidden="1"/>
    </xf>
    <xf numFmtId="165" fontId="3" fillId="2" borderId="8" xfId="1" applyNumberFormat="1" applyFont="1" applyFill="1" applyBorder="1" applyAlignment="1" applyProtection="1">
      <alignment vertical="center"/>
      <protection locked="0" hidden="1"/>
    </xf>
    <xf numFmtId="165" fontId="3" fillId="2" borderId="19" xfId="1" applyNumberFormat="1" applyFont="1" applyFill="1" applyBorder="1" applyAlignment="1" applyProtection="1">
      <alignment vertical="center"/>
      <protection locked="0" hidden="1"/>
    </xf>
    <xf numFmtId="165" fontId="3" fillId="2" borderId="11" xfId="1" applyNumberFormat="1" applyFont="1" applyFill="1" applyBorder="1" applyAlignment="1" applyProtection="1">
      <alignment vertical="center"/>
      <protection locked="0" hidden="1"/>
    </xf>
    <xf numFmtId="165" fontId="2" fillId="2" borderId="5" xfId="0" applyNumberFormat="1" applyFont="1" applyFill="1" applyBorder="1" applyAlignment="1" applyProtection="1">
      <alignment vertical="center"/>
      <protection hidden="1"/>
    </xf>
    <xf numFmtId="165" fontId="2" fillId="2" borderId="19" xfId="0" applyNumberFormat="1" applyFont="1" applyFill="1" applyBorder="1" applyAlignment="1" applyProtection="1">
      <alignment vertical="center"/>
      <protection hidden="1"/>
    </xf>
    <xf numFmtId="165" fontId="3" fillId="2" borderId="5" xfId="1" applyNumberFormat="1" applyFont="1" applyFill="1" applyBorder="1" applyAlignment="1" applyProtection="1">
      <alignment vertical="center"/>
      <protection locked="0" hidden="1"/>
    </xf>
    <xf numFmtId="165" fontId="2" fillId="2" borderId="11" xfId="0" applyNumberFormat="1" applyFont="1" applyFill="1" applyBorder="1" applyAlignment="1" applyProtection="1">
      <alignment vertical="center"/>
      <protection hidden="1"/>
    </xf>
    <xf numFmtId="165" fontId="3" fillId="0" borderId="8" xfId="1" applyNumberFormat="1" applyFont="1" applyBorder="1" applyAlignment="1" applyProtection="1">
      <alignment vertical="center"/>
      <protection locked="0" hidden="1"/>
    </xf>
    <xf numFmtId="165" fontId="3" fillId="0" borderId="19" xfId="1" applyNumberFormat="1" applyFont="1" applyBorder="1" applyAlignment="1" applyProtection="1">
      <alignment vertical="center"/>
      <protection locked="0" hidden="1"/>
    </xf>
    <xf numFmtId="165" fontId="3" fillId="2" borderId="4" xfId="0" applyNumberFormat="1" applyFont="1" applyFill="1" applyBorder="1" applyAlignment="1" applyProtection="1">
      <alignment vertical="center"/>
      <protection hidden="1"/>
    </xf>
    <xf numFmtId="165" fontId="18" fillId="2" borderId="0" xfId="0" applyNumberFormat="1" applyFont="1" applyFill="1"/>
    <xf numFmtId="165" fontId="24" fillId="2" borderId="0" xfId="0" applyNumberFormat="1" applyFont="1" applyFill="1"/>
    <xf numFmtId="0" fontId="0" fillId="2" borderId="18" xfId="0" applyFill="1" applyBorder="1"/>
    <xf numFmtId="165" fontId="3" fillId="2" borderId="18" xfId="1" applyNumberFormat="1" applyFont="1" applyFill="1" applyBorder="1" applyAlignment="1" applyProtection="1">
      <alignment vertical="center"/>
      <protection locked="0" hidden="1"/>
    </xf>
    <xf numFmtId="3" fontId="22" fillId="4" borderId="18" xfId="0" applyNumberFormat="1" applyFont="1" applyFill="1" applyBorder="1"/>
    <xf numFmtId="0" fontId="28" fillId="2" borderId="10" xfId="0" applyFont="1" applyFill="1" applyBorder="1" applyAlignment="1" applyProtection="1">
      <alignment wrapText="1"/>
      <protection hidden="1"/>
    </xf>
    <xf numFmtId="0" fontId="8" fillId="2" borderId="10" xfId="0" applyFont="1" applyFill="1" applyBorder="1" applyAlignment="1" applyProtection="1">
      <alignment wrapText="1"/>
      <protection hidden="1"/>
    </xf>
    <xf numFmtId="0" fontId="4" fillId="2" borderId="4" xfId="0" applyFont="1" applyFill="1" applyBorder="1" applyAlignment="1" applyProtection="1">
      <alignment horizontal="left" wrapText="1"/>
      <protection hidden="1"/>
    </xf>
    <xf numFmtId="0" fontId="4" fillId="2" borderId="5" xfId="0" applyFont="1" applyFill="1" applyBorder="1" applyAlignment="1" applyProtection="1">
      <alignment horizontal="left" wrapText="1"/>
      <protection hidden="1"/>
    </xf>
    <xf numFmtId="0" fontId="5" fillId="2" borderId="4" xfId="0" quotePrefix="1" applyFont="1" applyFill="1" applyBorder="1" applyAlignment="1" applyProtection="1">
      <alignment horizontal="left" wrapText="1"/>
      <protection hidden="1"/>
    </xf>
    <xf numFmtId="0" fontId="16" fillId="6" borderId="2" xfId="0" applyFont="1" applyFill="1" applyBorder="1" applyAlignment="1" applyProtection="1">
      <alignment horizontal="center" vertical="center" wrapText="1"/>
      <protection hidden="1"/>
    </xf>
    <xf numFmtId="0" fontId="16" fillId="5" borderId="3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vertical="center"/>
      <protection hidden="1"/>
    </xf>
    <xf numFmtId="0" fontId="4" fillId="2" borderId="11" xfId="0" applyFont="1" applyFill="1" applyBorder="1" applyAlignment="1" applyProtection="1">
      <alignment horizontal="left" wrapText="1"/>
      <protection hidden="1"/>
    </xf>
    <xf numFmtId="0" fontId="5" fillId="2" borderId="8" xfId="0" applyFont="1" applyFill="1" applyBorder="1" applyAlignment="1" applyProtection="1">
      <alignment horizontal="left" wrapText="1"/>
      <protection hidden="1"/>
    </xf>
    <xf numFmtId="0" fontId="4" fillId="2" borderId="6" xfId="0" quotePrefix="1" applyFont="1" applyFill="1" applyBorder="1" applyAlignment="1" applyProtection="1">
      <alignment horizontal="left" vertical="center" wrapText="1"/>
      <protection hidden="1"/>
    </xf>
    <xf numFmtId="0" fontId="5" fillId="2" borderId="20" xfId="0" quotePrefix="1" applyFont="1" applyFill="1" applyBorder="1" applyAlignment="1" applyProtection="1">
      <alignment horizontal="left" wrapText="1"/>
      <protection hidden="1"/>
    </xf>
    <xf numFmtId="0" fontId="30" fillId="2" borderId="0" xfId="0" applyFont="1" applyFill="1"/>
    <xf numFmtId="0" fontId="4" fillId="5" borderId="14" xfId="0" applyFont="1" applyFill="1" applyBorder="1" applyAlignment="1" applyProtection="1">
      <alignment horizontal="center" vertical="center" wrapText="1"/>
      <protection hidden="1"/>
    </xf>
    <xf numFmtId="166" fontId="6" fillId="2" borderId="0" xfId="2" applyNumberFormat="1" applyFont="1" applyFill="1"/>
    <xf numFmtId="165" fontId="6" fillId="2" borderId="0" xfId="0" applyNumberFormat="1" applyFont="1" applyFill="1"/>
    <xf numFmtId="3" fontId="22" fillId="0" borderId="18" xfId="0" applyNumberFormat="1" applyFont="1" applyBorder="1"/>
    <xf numFmtId="9" fontId="6" fillId="2" borderId="0" xfId="2" applyFont="1" applyFill="1"/>
    <xf numFmtId="9" fontId="17" fillId="2" borderId="0" xfId="2" applyFont="1" applyFill="1" applyBorder="1" applyProtection="1">
      <protection locked="0"/>
    </xf>
    <xf numFmtId="165" fontId="31" fillId="2" borderId="0" xfId="0" applyNumberFormat="1" applyFont="1" applyFill="1"/>
    <xf numFmtId="165" fontId="2" fillId="4" borderId="22" xfId="0" applyNumberFormat="1" applyFont="1" applyFill="1" applyBorder="1" applyProtection="1">
      <protection hidden="1"/>
    </xf>
    <xf numFmtId="165" fontId="3" fillId="4" borderId="12" xfId="0" applyNumberFormat="1" applyFont="1" applyFill="1" applyBorder="1" applyProtection="1">
      <protection locked="0"/>
    </xf>
    <xf numFmtId="165" fontId="3" fillId="4" borderId="1" xfId="0" applyNumberFormat="1" applyFont="1" applyFill="1" applyBorder="1" applyProtection="1">
      <protection locked="0"/>
    </xf>
    <xf numFmtId="0" fontId="4" fillId="5" borderId="23" xfId="0" applyFont="1" applyFill="1" applyBorder="1" applyAlignment="1" applyProtection="1">
      <alignment horizontal="center" vertical="center" wrapText="1"/>
      <protection hidden="1"/>
    </xf>
    <xf numFmtId="3" fontId="32" fillId="4" borderId="4" xfId="0" applyNumberFormat="1" applyFont="1" applyFill="1" applyBorder="1" applyAlignment="1">
      <alignment vertical="center"/>
    </xf>
    <xf numFmtId="165" fontId="33" fillId="2" borderId="4" xfId="1" applyNumberFormat="1" applyFont="1" applyFill="1" applyBorder="1" applyAlignment="1" applyProtection="1">
      <alignment vertical="center"/>
      <protection locked="0" hidden="1"/>
    </xf>
    <xf numFmtId="165" fontId="34" fillId="2" borderId="4" xfId="1" applyNumberFormat="1" applyFont="1" applyFill="1" applyBorder="1" applyAlignment="1" applyProtection="1">
      <alignment vertical="center"/>
      <protection locked="0" hidden="1"/>
    </xf>
    <xf numFmtId="0" fontId="11" fillId="2" borderId="0" xfId="0" applyFont="1" applyFill="1"/>
    <xf numFmtId="164" fontId="0" fillId="2" borderId="0" xfId="5" applyFont="1" applyFill="1"/>
    <xf numFmtId="170" fontId="0" fillId="2" borderId="0" xfId="5" applyNumberFormat="1" applyFont="1" applyFill="1"/>
    <xf numFmtId="170" fontId="0" fillId="2" borderId="0" xfId="0" applyNumberFormat="1" applyFill="1"/>
    <xf numFmtId="165" fontId="5" fillId="4" borderId="0" xfId="0" applyNumberFormat="1" applyFont="1" applyFill="1" applyProtection="1">
      <protection locked="0"/>
    </xf>
    <xf numFmtId="165" fontId="5" fillId="3" borderId="14" xfId="0" applyNumberFormat="1" applyFont="1" applyFill="1" applyBorder="1" applyProtection="1">
      <protection locked="0"/>
    </xf>
    <xf numFmtId="165" fontId="5" fillId="3" borderId="12" xfId="0" applyNumberFormat="1" applyFont="1" applyFill="1" applyBorder="1" applyProtection="1">
      <protection locked="0"/>
    </xf>
    <xf numFmtId="3" fontId="22" fillId="3" borderId="0" xfId="0" applyNumberFormat="1" applyFont="1" applyFill="1"/>
    <xf numFmtId="166" fontId="5" fillId="3" borderId="14" xfId="0" applyNumberFormat="1" applyFont="1" applyFill="1" applyBorder="1" applyAlignment="1" applyProtection="1">
      <alignment horizontal="right" wrapText="1"/>
      <protection hidden="1"/>
    </xf>
    <xf numFmtId="166" fontId="5" fillId="3" borderId="12" xfId="0" applyNumberFormat="1" applyFont="1" applyFill="1" applyBorder="1" applyAlignment="1" applyProtection="1">
      <alignment horizontal="right" wrapText="1"/>
      <protection hidden="1"/>
    </xf>
    <xf numFmtId="3" fontId="22" fillId="2" borderId="0" xfId="0" applyNumberFormat="1" applyFont="1" applyFill="1"/>
    <xf numFmtId="166" fontId="5" fillId="2" borderId="0" xfId="0" applyNumberFormat="1" applyFont="1" applyFill="1" applyAlignment="1" applyProtection="1">
      <alignment horizontal="right" wrapText="1"/>
      <protection hidden="1"/>
    </xf>
    <xf numFmtId="0" fontId="36" fillId="4" borderId="0" xfId="0" applyFont="1" applyFill="1" applyAlignment="1" applyProtection="1">
      <alignment horizontal="left" vertical="center"/>
      <protection hidden="1"/>
    </xf>
    <xf numFmtId="0" fontId="37" fillId="4" borderId="0" xfId="0" applyFont="1" applyFill="1"/>
    <xf numFmtId="165" fontId="5" fillId="3" borderId="0" xfId="0" applyNumberFormat="1" applyFont="1" applyFill="1" applyProtection="1">
      <protection locked="0"/>
    </xf>
    <xf numFmtId="166" fontId="5" fillId="3" borderId="0" xfId="0" applyNumberFormat="1" applyFont="1" applyFill="1" applyAlignment="1" applyProtection="1">
      <alignment horizontal="right" wrapText="1"/>
      <protection hidden="1"/>
    </xf>
    <xf numFmtId="165" fontId="4" fillId="2" borderId="0" xfId="0" applyNumberFormat="1" applyFont="1" applyFill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0" fontId="30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21" xfId="0" applyFont="1" applyFill="1" applyBorder="1" applyAlignment="1" applyProtection="1">
      <alignment horizontal="center" vertical="center" wrapText="1"/>
      <protection hidden="1"/>
    </xf>
    <xf numFmtId="0" fontId="4" fillId="5" borderId="24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7" xfId="0" applyFont="1" applyFill="1" applyBorder="1" applyAlignment="1" applyProtection="1">
      <alignment horizontal="center" vertical="center" wrapText="1"/>
      <protection hidden="1"/>
    </xf>
    <xf numFmtId="0" fontId="8" fillId="6" borderId="1" xfId="0" applyFont="1" applyFill="1" applyBorder="1" applyAlignment="1" applyProtection="1">
      <alignment horizontal="center" wrapText="1"/>
      <protection hidden="1"/>
    </xf>
    <xf numFmtId="0" fontId="8" fillId="6" borderId="12" xfId="0" applyFont="1" applyFill="1" applyBorder="1" applyAlignment="1" applyProtection="1">
      <alignment horizontal="center" wrapText="1"/>
      <protection hidden="1"/>
    </xf>
    <xf numFmtId="0" fontId="4" fillId="5" borderId="3" xfId="0" applyFont="1" applyFill="1" applyBorder="1" applyAlignment="1" applyProtection="1">
      <alignment horizontal="center" vertical="center" wrapText="1"/>
      <protection hidden="1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4" fillId="6" borderId="10" xfId="0" applyFont="1" applyFill="1" applyBorder="1" applyAlignment="1" applyProtection="1">
      <alignment horizontal="center" vertical="center" wrapText="1"/>
      <protection hidden="1"/>
    </xf>
    <xf numFmtId="0" fontId="4" fillId="6" borderId="14" xfId="0" applyFont="1" applyFill="1" applyBorder="1" applyAlignment="1" applyProtection="1">
      <alignment horizontal="center" vertical="center" wrapText="1"/>
      <protection hidden="1"/>
    </xf>
    <xf numFmtId="0" fontId="4" fillId="6" borderId="13" xfId="0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 applyAlignment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4" fillId="5" borderId="13" xfId="0" applyFont="1" applyFill="1" applyBorder="1" applyAlignment="1" applyProtection="1">
      <alignment horizontal="center" vertical="center" wrapText="1"/>
      <protection hidden="1"/>
    </xf>
    <xf numFmtId="0" fontId="4" fillId="5" borderId="14" xfId="0" applyFont="1" applyFill="1" applyBorder="1" applyAlignment="1" applyProtection="1">
      <alignment horizontal="center" vertical="center" wrapText="1"/>
      <protection hidden="1"/>
    </xf>
    <xf numFmtId="0" fontId="4" fillId="6" borderId="20" xfId="0" applyFont="1" applyFill="1" applyBorder="1" applyAlignment="1" applyProtection="1">
      <alignment horizontal="center" vertical="center" wrapText="1"/>
      <protection hidden="1"/>
    </xf>
    <xf numFmtId="0" fontId="4" fillId="6" borderId="8" xfId="0" applyFont="1" applyFill="1" applyBorder="1" applyAlignment="1" applyProtection="1">
      <alignment horizontal="center" vertical="center" wrapText="1"/>
      <protection hidden="1"/>
    </xf>
    <xf numFmtId="0" fontId="4" fillId="5" borderId="17" xfId="0" applyFont="1" applyFill="1" applyBorder="1" applyAlignment="1" applyProtection="1">
      <alignment horizontal="center" vertical="center" wrapText="1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6" borderId="3" xfId="0" applyFont="1" applyFill="1" applyBorder="1" applyAlignment="1" applyProtection="1">
      <alignment horizontal="center" vertical="center" wrapText="1"/>
      <protection hidden="1"/>
    </xf>
    <xf numFmtId="0" fontId="4" fillId="6" borderId="18" xfId="0" applyFont="1" applyFill="1" applyBorder="1" applyAlignment="1" applyProtection="1">
      <alignment horizontal="center" vertical="center" wrapText="1"/>
      <protection hidden="1"/>
    </xf>
    <xf numFmtId="0" fontId="4" fillId="5" borderId="7" xfId="0" applyFont="1" applyFill="1" applyBorder="1" applyAlignment="1" applyProtection="1">
      <alignment horizontal="center" vertical="center" wrapText="1"/>
      <protection hidden="1"/>
    </xf>
    <xf numFmtId="0" fontId="4" fillId="5" borderId="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6" borderId="0" xfId="0" applyFont="1" applyFill="1" applyBorder="1" applyAlignment="1" applyProtection="1">
      <alignment horizontal="center" vertical="center" wrapText="1"/>
      <protection hidden="1"/>
    </xf>
    <xf numFmtId="166" fontId="4" fillId="2" borderId="0" xfId="2" applyNumberFormat="1" applyFont="1" applyFill="1" applyProtection="1">
      <protection hidden="1"/>
    </xf>
  </cellXfs>
  <cellStyles count="7">
    <cellStyle name="Comma" xfId="5" builtinId="3"/>
    <cellStyle name="Dziesiętny 2" xfId="4" xr:uid="{4597164D-9EC9-264D-B00D-4786A8681F96}"/>
    <cellStyle name="Dziesiętny 3" xfId="6" xr:uid="{A37870FB-81C4-4E6C-BB03-78402C8B75D1}"/>
    <cellStyle name="Hyperlink" xfId="3" builtinId="8"/>
    <cellStyle name="Normal" xfId="0" builtinId="0"/>
    <cellStyle name="Normalny_Pakiet informacyjny 2004" xfId="1" xr:uid="{ED98CE53-1CFA-1E4E-B865-0676619F7D60}"/>
    <cellStyle name="Per cent" xfId="2" builtinId="5"/>
  </cellStyles>
  <dxfs count="0"/>
  <tableStyles count="0" defaultTableStyle="TableStyleMedium2" defaultPivotStyle="PivotStyleLight16"/>
  <colors>
    <mruColors>
      <color rgb="FFA285E0"/>
      <color rgb="FFFBD1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368300</xdr:colOff>
      <xdr:row>5</xdr:row>
      <xdr:rowOff>88900</xdr:rowOff>
    </xdr:from>
    <xdr:to>
      <xdr:col>5</xdr:col>
      <xdr:colOff>298970</xdr:colOff>
      <xdr:row>11</xdr:row>
      <xdr:rowOff>63499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4452E8-4C0E-BB21-537E-305145FCF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04900"/>
          <a:ext cx="2407170" cy="119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AACC-0053-7847-85B0-508E5EB1BE8D}">
  <dimension ref="A3:H28"/>
  <sheetViews>
    <sheetView tabSelected="1" workbookViewId="0">
      <selection activeCell="E19" sqref="E19"/>
    </sheetView>
  </sheetViews>
  <sheetFormatPr baseColWidth="10" defaultColWidth="10.83203125" defaultRowHeight="16"/>
  <cols>
    <col min="1" max="16384" width="10.83203125" style="10"/>
  </cols>
  <sheetData>
    <row r="3" spans="1:8">
      <c r="B3"/>
    </row>
    <row r="5" spans="1:8">
      <c r="F5"/>
    </row>
    <row r="8" spans="1:8">
      <c r="E8" s="11"/>
    </row>
    <row r="15" spans="1:8">
      <c r="A15" s="185" t="s">
        <v>176</v>
      </c>
      <c r="B15" s="185"/>
      <c r="C15" s="185"/>
      <c r="D15" s="185"/>
      <c r="E15" s="185"/>
      <c r="F15" s="185"/>
      <c r="G15" s="185"/>
      <c r="H15" s="185"/>
    </row>
    <row r="16" spans="1:8">
      <c r="E16"/>
    </row>
    <row r="17" spans="1:8">
      <c r="A17" s="186" t="s">
        <v>177</v>
      </c>
      <c r="B17" s="186"/>
      <c r="C17" s="186"/>
      <c r="D17" s="186"/>
      <c r="E17" s="186"/>
      <c r="F17" s="186"/>
      <c r="G17" s="186"/>
      <c r="H17" s="186"/>
    </row>
    <row r="22" spans="1:8">
      <c r="A22" s="183" t="s">
        <v>178</v>
      </c>
      <c r="B22" s="183"/>
      <c r="C22" s="183"/>
      <c r="D22" s="183"/>
      <c r="E22" s="183"/>
      <c r="F22" s="183"/>
      <c r="G22" s="183"/>
      <c r="H22" s="183"/>
    </row>
    <row r="23" spans="1:8" ht="17">
      <c r="A23" s="184" t="s">
        <v>179</v>
      </c>
      <c r="B23" s="184"/>
      <c r="C23" s="184"/>
      <c r="D23" s="184"/>
      <c r="E23" s="184"/>
      <c r="F23" s="184"/>
      <c r="G23" s="184"/>
      <c r="H23" s="184"/>
    </row>
    <row r="24" spans="1:8">
      <c r="A24" s="183" t="s">
        <v>180</v>
      </c>
      <c r="B24" s="183"/>
      <c r="C24" s="183"/>
      <c r="D24" s="183"/>
      <c r="E24" s="183"/>
      <c r="F24" s="183"/>
      <c r="G24" s="183"/>
      <c r="H24" s="183"/>
    </row>
    <row r="25" spans="1:8">
      <c r="A25" s="149"/>
      <c r="B25" s="149"/>
      <c r="C25" s="149"/>
      <c r="D25" s="149"/>
      <c r="E25" s="149"/>
      <c r="F25" s="149"/>
      <c r="G25" s="149"/>
      <c r="H25" s="149"/>
    </row>
    <row r="26" spans="1:8">
      <c r="A26" s="149"/>
      <c r="B26" s="149"/>
      <c r="C26" s="149"/>
      <c r="D26" s="149"/>
      <c r="E26" s="149"/>
      <c r="F26" s="149"/>
      <c r="G26" s="149"/>
      <c r="H26" s="149"/>
    </row>
    <row r="27" spans="1:8" ht="93" customHeight="1">
      <c r="A27" s="182" t="s">
        <v>181</v>
      </c>
      <c r="B27" s="182"/>
      <c r="C27" s="182"/>
      <c r="D27" s="182"/>
      <c r="E27" s="182"/>
      <c r="F27" s="182"/>
      <c r="G27" s="182"/>
      <c r="H27" s="182"/>
    </row>
    <row r="28" spans="1:8">
      <c r="A28" s="149"/>
      <c r="B28" s="149"/>
      <c r="C28" s="149"/>
      <c r="D28" s="149"/>
      <c r="E28" s="149"/>
      <c r="F28" s="149"/>
      <c r="G28" s="149"/>
      <c r="H28" s="149"/>
    </row>
  </sheetData>
  <mergeCells count="6">
    <mergeCell ref="A27:H27"/>
    <mergeCell ref="A22:H22"/>
    <mergeCell ref="A23:H23"/>
    <mergeCell ref="A24:H24"/>
    <mergeCell ref="A15:H15"/>
    <mergeCell ref="A17:H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F368-8CE5-9547-BE1F-FE89B4C45017}">
  <dimension ref="A1:AM10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19" sqref="N19"/>
    </sheetView>
  </sheetViews>
  <sheetFormatPr baseColWidth="10" defaultColWidth="10.83203125" defaultRowHeight="14"/>
  <cols>
    <col min="1" max="1" width="50.83203125" style="3" customWidth="1"/>
    <col min="2" max="34" width="12" style="3" customWidth="1"/>
    <col min="35" max="16384" width="10.83203125" style="3"/>
  </cols>
  <sheetData>
    <row r="1" spans="1:39" ht="14" customHeight="1">
      <c r="A1" s="69" t="s">
        <v>53</v>
      </c>
      <c r="B1" s="188" t="s">
        <v>195</v>
      </c>
      <c r="C1" s="188"/>
      <c r="D1" s="188"/>
      <c r="E1" s="188"/>
      <c r="F1" s="188"/>
      <c r="G1" s="188"/>
      <c r="H1" s="188"/>
      <c r="I1" s="188"/>
      <c r="J1" s="188"/>
      <c r="K1" s="188"/>
      <c r="L1" s="86"/>
      <c r="M1" s="81"/>
      <c r="N1" s="81"/>
      <c r="O1" s="81"/>
      <c r="P1" s="81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</row>
    <row r="2" spans="1:39">
      <c r="A2" s="70" t="s">
        <v>62</v>
      </c>
      <c r="B2" s="71" t="s">
        <v>197</v>
      </c>
      <c r="C2" s="71" t="s">
        <v>198</v>
      </c>
      <c r="D2" s="71" t="s">
        <v>199</v>
      </c>
      <c r="E2" s="71" t="s">
        <v>200</v>
      </c>
      <c r="F2" s="71" t="s">
        <v>188</v>
      </c>
      <c r="G2" s="71" t="s">
        <v>32</v>
      </c>
      <c r="H2" s="74" t="s">
        <v>33</v>
      </c>
      <c r="I2" s="74" t="s">
        <v>182</v>
      </c>
      <c r="J2" s="74" t="s">
        <v>184</v>
      </c>
      <c r="K2" s="74" t="s">
        <v>218</v>
      </c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</row>
    <row r="3" spans="1:39" ht="16" thickBot="1">
      <c r="A3" s="145" t="s">
        <v>128</v>
      </c>
      <c r="B3" s="109">
        <v>45085</v>
      </c>
      <c r="C3" s="109">
        <v>47056</v>
      </c>
      <c r="D3" s="109">
        <v>49920</v>
      </c>
      <c r="E3" s="109">
        <v>60794</v>
      </c>
      <c r="F3" s="109">
        <v>64394</v>
      </c>
      <c r="G3" s="109">
        <v>66840</v>
      </c>
      <c r="H3" s="109">
        <v>70086</v>
      </c>
      <c r="I3" s="109">
        <v>72350</v>
      </c>
      <c r="J3" s="109">
        <v>76249</v>
      </c>
      <c r="K3" s="109">
        <v>78899</v>
      </c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</row>
    <row r="4" spans="1:39" ht="15">
      <c r="A4" s="146" t="s">
        <v>129</v>
      </c>
      <c r="B4" s="110">
        <v>3232</v>
      </c>
      <c r="C4" s="110">
        <v>3157</v>
      </c>
      <c r="D4" s="110">
        <v>3024</v>
      </c>
      <c r="E4" s="110">
        <v>2889</v>
      </c>
      <c r="F4" s="110">
        <v>2673</v>
      </c>
      <c r="G4" s="110">
        <v>2218</v>
      </c>
      <c r="H4" s="110">
        <v>1838</v>
      </c>
      <c r="I4" s="110">
        <v>1459</v>
      </c>
      <c r="J4" s="110">
        <v>2228</v>
      </c>
      <c r="K4" s="110">
        <v>2008</v>
      </c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</row>
    <row r="5" spans="1:39" ht="15">
      <c r="A5" s="4" t="s">
        <v>130</v>
      </c>
      <c r="B5" s="110">
        <v>38456</v>
      </c>
      <c r="C5" s="110">
        <v>40136</v>
      </c>
      <c r="D5" s="110">
        <v>42330</v>
      </c>
      <c r="E5" s="110">
        <v>53413</v>
      </c>
      <c r="F5" s="110">
        <v>56992</v>
      </c>
      <c r="G5" s="110">
        <v>60026</v>
      </c>
      <c r="H5" s="110">
        <v>63118</v>
      </c>
      <c r="I5" s="110">
        <v>65917</v>
      </c>
      <c r="J5" s="110">
        <v>69088</v>
      </c>
      <c r="K5" s="110">
        <v>71141</v>
      </c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</row>
    <row r="6" spans="1:39" ht="15">
      <c r="A6" s="4" t="s">
        <v>131</v>
      </c>
      <c r="B6" s="110">
        <v>0</v>
      </c>
      <c r="C6" s="110">
        <v>0</v>
      </c>
      <c r="D6" s="110">
        <v>0</v>
      </c>
      <c r="E6" s="110">
        <v>0</v>
      </c>
      <c r="F6" s="110">
        <v>0</v>
      </c>
      <c r="G6" s="110">
        <v>0</v>
      </c>
      <c r="H6" s="110">
        <v>0</v>
      </c>
      <c r="I6" s="110">
        <v>0</v>
      </c>
      <c r="J6" s="110" t="s">
        <v>185</v>
      </c>
      <c r="K6" s="110">
        <v>160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</row>
    <row r="7" spans="1:39" ht="15">
      <c r="A7" s="4" t="s">
        <v>132</v>
      </c>
      <c r="B7" s="110">
        <v>0</v>
      </c>
      <c r="C7" s="110">
        <v>0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 t="s">
        <v>185</v>
      </c>
      <c r="K7" s="11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</row>
    <row r="8" spans="1:39" ht="15">
      <c r="A8" s="4" t="s">
        <v>133</v>
      </c>
      <c r="B8" s="110">
        <v>194</v>
      </c>
      <c r="C8" s="110">
        <v>198</v>
      </c>
      <c r="D8" s="110">
        <v>205</v>
      </c>
      <c r="E8" s="110">
        <v>201</v>
      </c>
      <c r="F8" s="110">
        <v>201</v>
      </c>
      <c r="G8" s="110">
        <v>201</v>
      </c>
      <c r="H8" s="110">
        <v>202</v>
      </c>
      <c r="I8" s="110">
        <v>201</v>
      </c>
      <c r="J8" s="110" t="s">
        <v>185</v>
      </c>
      <c r="K8" s="110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</row>
    <row r="9" spans="1:39" ht="15">
      <c r="A9" s="4" t="s">
        <v>134</v>
      </c>
      <c r="B9" s="110">
        <v>0</v>
      </c>
      <c r="C9" s="110">
        <v>0</v>
      </c>
      <c r="D9" s="110">
        <v>0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 t="s">
        <v>185</v>
      </c>
      <c r="K9" s="110">
        <v>0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</row>
    <row r="10" spans="1:39" ht="15">
      <c r="A10" s="4" t="s">
        <v>135</v>
      </c>
      <c r="B10" s="110">
        <v>3202</v>
      </c>
      <c r="C10" s="112">
        <v>3564</v>
      </c>
      <c r="D10" s="110">
        <v>4360</v>
      </c>
      <c r="E10" s="110">
        <v>4290</v>
      </c>
      <c r="F10" s="110">
        <v>4526</v>
      </c>
      <c r="G10" s="110">
        <v>4393</v>
      </c>
      <c r="H10" s="110">
        <v>4927</v>
      </c>
      <c r="I10" s="110">
        <v>4772</v>
      </c>
      <c r="J10" s="110">
        <v>4932</v>
      </c>
      <c r="K10" s="110">
        <v>5588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</row>
    <row r="11" spans="1:39" ht="16" thickBot="1">
      <c r="A11" s="4" t="s">
        <v>136</v>
      </c>
      <c r="B11" s="111">
        <v>1</v>
      </c>
      <c r="C11" s="111">
        <v>1</v>
      </c>
      <c r="D11" s="111">
        <v>1</v>
      </c>
      <c r="E11" s="111">
        <v>1</v>
      </c>
      <c r="F11" s="111">
        <v>2</v>
      </c>
      <c r="G11" s="111">
        <v>2</v>
      </c>
      <c r="H11" s="110">
        <v>1</v>
      </c>
      <c r="I11" s="110">
        <v>1</v>
      </c>
      <c r="J11" s="110">
        <v>1</v>
      </c>
      <c r="K11" s="110">
        <v>2</v>
      </c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</row>
    <row r="12" spans="1:39" ht="16" thickBot="1">
      <c r="A12" s="140" t="s">
        <v>137</v>
      </c>
      <c r="B12" s="113">
        <v>95522</v>
      </c>
      <c r="C12" s="114">
        <v>131565</v>
      </c>
      <c r="D12" s="113">
        <v>87880</v>
      </c>
      <c r="E12" s="113">
        <v>125534</v>
      </c>
      <c r="F12" s="113">
        <v>136956</v>
      </c>
      <c r="G12" s="113">
        <v>175647</v>
      </c>
      <c r="H12" s="113">
        <v>98225</v>
      </c>
      <c r="I12" s="113">
        <v>137286</v>
      </c>
      <c r="J12" s="113">
        <v>133890</v>
      </c>
      <c r="K12" s="113">
        <v>179815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</row>
    <row r="13" spans="1:39" ht="15">
      <c r="A13" s="141" t="s">
        <v>138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 t="s">
        <v>185</v>
      </c>
      <c r="K13" s="110">
        <v>0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</row>
    <row r="14" spans="1:39" ht="15">
      <c r="A14" s="141" t="s">
        <v>139</v>
      </c>
      <c r="B14" s="110">
        <v>1590</v>
      </c>
      <c r="C14" s="110">
        <v>2207</v>
      </c>
      <c r="D14" s="110">
        <v>2805</v>
      </c>
      <c r="E14" s="110">
        <v>2862</v>
      </c>
      <c r="F14" s="110">
        <v>2341</v>
      </c>
      <c r="G14" s="110">
        <v>3028</v>
      </c>
      <c r="H14" s="110">
        <v>3176</v>
      </c>
      <c r="I14" s="110">
        <v>3279</v>
      </c>
      <c r="J14" s="110">
        <v>3398</v>
      </c>
      <c r="K14" s="110">
        <v>3617</v>
      </c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</row>
    <row r="15" spans="1:39" ht="15">
      <c r="A15" s="141" t="s">
        <v>140</v>
      </c>
      <c r="B15" s="110">
        <v>37854</v>
      </c>
      <c r="C15" s="110">
        <v>41154</v>
      </c>
      <c r="D15" s="110">
        <v>43030</v>
      </c>
      <c r="E15" s="110">
        <v>31041</v>
      </c>
      <c r="F15" s="110">
        <v>37928</v>
      </c>
      <c r="G15" s="110">
        <v>35607</v>
      </c>
      <c r="H15" s="110">
        <v>37663</v>
      </c>
      <c r="I15" s="110">
        <v>40841</v>
      </c>
      <c r="J15" s="110">
        <v>44891</v>
      </c>
      <c r="K15" s="110">
        <v>47405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</row>
    <row r="16" spans="1:39" ht="15">
      <c r="A16" s="141" t="s">
        <v>141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/>
      <c r="K16" s="110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</row>
    <row r="17" spans="1:39" ht="15">
      <c r="A17" s="141" t="s">
        <v>142</v>
      </c>
      <c r="B17" s="110">
        <v>55666</v>
      </c>
      <c r="C17" s="110">
        <v>87856</v>
      </c>
      <c r="D17" s="110">
        <v>41045</v>
      </c>
      <c r="E17" s="110">
        <v>90698</v>
      </c>
      <c r="F17" s="110">
        <v>95820</v>
      </c>
      <c r="G17" s="110">
        <v>136173</v>
      </c>
      <c r="H17" s="110">
        <v>56488</v>
      </c>
      <c r="I17" s="110">
        <v>92247</v>
      </c>
      <c r="J17" s="110">
        <v>84860</v>
      </c>
      <c r="K17" s="110">
        <v>128069</v>
      </c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</row>
    <row r="18" spans="1:39" ht="15">
      <c r="A18" s="141" t="s">
        <v>143</v>
      </c>
      <c r="B18" s="110">
        <v>412</v>
      </c>
      <c r="C18" s="110">
        <v>348</v>
      </c>
      <c r="D18" s="110">
        <v>1000</v>
      </c>
      <c r="E18" s="110">
        <v>933</v>
      </c>
      <c r="F18" s="110">
        <v>867</v>
      </c>
      <c r="G18" s="110">
        <v>839</v>
      </c>
      <c r="H18" s="110">
        <v>898</v>
      </c>
      <c r="I18" s="110">
        <v>919</v>
      </c>
      <c r="J18" s="110">
        <v>741</v>
      </c>
      <c r="K18" s="110">
        <v>570</v>
      </c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</row>
    <row r="19" spans="1:39" ht="16" thickBot="1">
      <c r="A19" s="141" t="s">
        <v>144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/>
      <c r="J19" s="110"/>
      <c r="K19" s="110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</row>
    <row r="20" spans="1:39" ht="16" thickTop="1" thickBot="1">
      <c r="A20" s="147" t="s">
        <v>145</v>
      </c>
      <c r="B20" s="108">
        <v>140607</v>
      </c>
      <c r="C20" s="108">
        <v>178621</v>
      </c>
      <c r="D20" s="108">
        <v>137800</v>
      </c>
      <c r="E20" s="108">
        <v>186328</v>
      </c>
      <c r="F20" s="108">
        <v>201350</v>
      </c>
      <c r="G20" s="108">
        <v>242487</v>
      </c>
      <c r="H20" s="108">
        <v>168311</v>
      </c>
      <c r="I20" s="108">
        <v>209636</v>
      </c>
      <c r="J20" s="108">
        <v>210139</v>
      </c>
      <c r="K20" s="108">
        <v>258714</v>
      </c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</row>
    <row r="21" spans="1:39" ht="16" thickBot="1">
      <c r="A21" s="140" t="s">
        <v>146</v>
      </c>
      <c r="B21" s="113">
        <v>86748</v>
      </c>
      <c r="C21" s="113">
        <v>118260</v>
      </c>
      <c r="D21" s="113">
        <v>69283</v>
      </c>
      <c r="E21" s="113">
        <v>109684</v>
      </c>
      <c r="F21" s="113">
        <v>116586</v>
      </c>
      <c r="G21" s="113">
        <v>161737</v>
      </c>
      <c r="H21" s="113">
        <v>90053</v>
      </c>
      <c r="I21" s="113">
        <v>128642</v>
      </c>
      <c r="J21" s="113">
        <v>126692</v>
      </c>
      <c r="K21" s="113">
        <v>172049</v>
      </c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</row>
    <row r="22" spans="1:39" ht="15">
      <c r="A22" s="141" t="s">
        <v>147</v>
      </c>
      <c r="B22" s="115">
        <v>515</v>
      </c>
      <c r="C22" s="115">
        <v>515</v>
      </c>
      <c r="D22" s="115">
        <v>515</v>
      </c>
      <c r="E22" s="115">
        <v>515</v>
      </c>
      <c r="F22" s="115">
        <v>515</v>
      </c>
      <c r="G22" s="115">
        <v>515</v>
      </c>
      <c r="H22" s="115">
        <v>515</v>
      </c>
      <c r="I22" s="115">
        <v>515</v>
      </c>
      <c r="J22" s="115">
        <v>515</v>
      </c>
      <c r="K22" s="115">
        <v>515</v>
      </c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</row>
    <row r="23" spans="1:39" ht="15">
      <c r="A23" s="141" t="s">
        <v>148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/>
      <c r="K23" s="110">
        <v>0</v>
      </c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</row>
    <row r="24" spans="1:39" ht="15">
      <c r="A24" s="141" t="s">
        <v>149</v>
      </c>
      <c r="B24" s="110">
        <v>0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/>
      <c r="K24" s="110">
        <v>0</v>
      </c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</row>
    <row r="25" spans="1:39" ht="29">
      <c r="A25" s="141" t="s">
        <v>150</v>
      </c>
      <c r="B25" s="110">
        <v>33306</v>
      </c>
      <c r="C25" s="110">
        <v>33306</v>
      </c>
      <c r="D25" s="110">
        <v>38580</v>
      </c>
      <c r="E25" s="110">
        <v>38580</v>
      </c>
      <c r="F25" s="110">
        <v>38580</v>
      </c>
      <c r="G25" s="110">
        <v>38580</v>
      </c>
      <c r="H25" s="110">
        <v>57092</v>
      </c>
      <c r="I25" s="110">
        <v>57092</v>
      </c>
      <c r="J25" s="110">
        <v>57092</v>
      </c>
      <c r="K25" s="110">
        <v>57092</v>
      </c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 spans="1:39" ht="15">
      <c r="A26" s="141" t="s">
        <v>151</v>
      </c>
      <c r="B26" s="110">
        <v>718</v>
      </c>
      <c r="C26" s="110">
        <v>2041</v>
      </c>
      <c r="D26" s="110">
        <v>4300</v>
      </c>
      <c r="E26" s="110">
        <v>-2543</v>
      </c>
      <c r="F26" s="110">
        <v>-3166</v>
      </c>
      <c r="G26" s="110">
        <v>-3783</v>
      </c>
      <c r="H26" s="110">
        <v>1298</v>
      </c>
      <c r="I26" s="110">
        <v>-3997</v>
      </c>
      <c r="J26" s="110">
        <v>-2022</v>
      </c>
      <c r="K26" s="110">
        <v>-1131</v>
      </c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ht="29">
      <c r="A27" s="141" t="s">
        <v>152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110"/>
      <c r="J27" s="110" t="s">
        <v>186</v>
      </c>
      <c r="K27" s="110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 spans="1:39" ht="15">
      <c r="A28" s="141" t="s">
        <v>153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/>
      <c r="J28" s="110" t="s">
        <v>185</v>
      </c>
      <c r="K28" s="110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84"/>
      <c r="AG28" s="41"/>
      <c r="AH28" s="41"/>
      <c r="AI28" s="41"/>
      <c r="AJ28" s="41"/>
      <c r="AK28" s="41"/>
      <c r="AL28" s="41"/>
      <c r="AM28" s="41"/>
    </row>
    <row r="29" spans="1:39" ht="16" thickBot="1">
      <c r="A29" s="141" t="s">
        <v>154</v>
      </c>
      <c r="B29" s="110">
        <v>52208</v>
      </c>
      <c r="C29" s="110">
        <v>82398</v>
      </c>
      <c r="D29" s="110">
        <v>25888</v>
      </c>
      <c r="E29" s="110">
        <v>73132</v>
      </c>
      <c r="F29" s="110">
        <v>80657</v>
      </c>
      <c r="G29" s="110">
        <v>126425</v>
      </c>
      <c r="H29" s="110">
        <v>31148</v>
      </c>
      <c r="I29" s="110">
        <v>75032</v>
      </c>
      <c r="J29" s="110">
        <v>71107</v>
      </c>
      <c r="K29" s="110">
        <v>115573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84"/>
      <c r="AG29" s="41"/>
      <c r="AH29" s="41"/>
      <c r="AI29" s="41"/>
      <c r="AJ29" s="41"/>
      <c r="AK29" s="41"/>
      <c r="AL29" s="41"/>
      <c r="AM29" s="41"/>
    </row>
    <row r="30" spans="1:39" ht="30" thickBot="1">
      <c r="A30" s="140" t="s">
        <v>155</v>
      </c>
      <c r="B30" s="113">
        <v>86748</v>
      </c>
      <c r="C30" s="113">
        <v>118260</v>
      </c>
      <c r="D30" s="113">
        <v>69283</v>
      </c>
      <c r="E30" s="113">
        <v>109684</v>
      </c>
      <c r="F30" s="113">
        <v>116586</v>
      </c>
      <c r="G30" s="113">
        <v>161737</v>
      </c>
      <c r="H30" s="113">
        <v>90053</v>
      </c>
      <c r="I30" s="113">
        <v>128642</v>
      </c>
      <c r="J30" s="113">
        <v>126692</v>
      </c>
      <c r="K30" s="113">
        <v>172049</v>
      </c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5"/>
      <c r="AG30" s="82"/>
      <c r="AH30" s="82"/>
      <c r="AI30" s="82"/>
      <c r="AJ30" s="82"/>
      <c r="AK30" s="82"/>
      <c r="AL30" s="82"/>
      <c r="AM30" s="82"/>
    </row>
    <row r="31" spans="1:39" ht="16" thickBot="1">
      <c r="A31" s="140" t="s">
        <v>156</v>
      </c>
      <c r="B31" s="116">
        <v>0</v>
      </c>
      <c r="C31" s="116">
        <v>0</v>
      </c>
      <c r="D31" s="116">
        <v>0</v>
      </c>
      <c r="E31" s="116">
        <v>0</v>
      </c>
      <c r="F31" s="116">
        <v>0</v>
      </c>
      <c r="G31" s="116"/>
      <c r="H31" s="116"/>
      <c r="I31" s="116">
        <v>0</v>
      </c>
      <c r="J31" s="116" t="s">
        <v>185</v>
      </c>
      <c r="K31" s="116">
        <v>0</v>
      </c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</row>
    <row r="32" spans="1:39" ht="16" thickBot="1">
      <c r="A32" s="140" t="s">
        <v>157</v>
      </c>
      <c r="B32" s="116">
        <v>1644</v>
      </c>
      <c r="C32" s="116">
        <v>1683</v>
      </c>
      <c r="D32" s="116">
        <v>1489</v>
      </c>
      <c r="E32" s="116">
        <v>1464</v>
      </c>
      <c r="F32" s="116">
        <v>2144</v>
      </c>
      <c r="G32" s="116">
        <v>2342</v>
      </c>
      <c r="H32" s="116">
        <v>1952</v>
      </c>
      <c r="I32" s="116">
        <v>2227</v>
      </c>
      <c r="J32" s="116">
        <v>2362</v>
      </c>
      <c r="K32" s="116">
        <v>4367</v>
      </c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</row>
    <row r="33" spans="1:39" ht="15">
      <c r="A33" s="141" t="s">
        <v>158</v>
      </c>
      <c r="B33" s="115">
        <v>1</v>
      </c>
      <c r="C33" s="115">
        <v>63</v>
      </c>
      <c r="D33" s="115">
        <v>0</v>
      </c>
      <c r="E33" s="115">
        <v>0</v>
      </c>
      <c r="F33" s="115">
        <v>0</v>
      </c>
      <c r="G33" s="115">
        <v>0</v>
      </c>
      <c r="H33" s="115">
        <v>8</v>
      </c>
      <c r="I33" s="115">
        <v>8</v>
      </c>
      <c r="J33" s="115">
        <v>11</v>
      </c>
      <c r="K33" s="115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 spans="1:39" ht="15">
      <c r="A34" s="141" t="s">
        <v>159</v>
      </c>
      <c r="B34" s="111">
        <v>0</v>
      </c>
      <c r="C34" s="111">
        <v>0</v>
      </c>
      <c r="D34" s="111">
        <v>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/>
      <c r="K34" s="115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</row>
    <row r="35" spans="1:39" ht="15">
      <c r="A35" s="141" t="s">
        <v>160</v>
      </c>
      <c r="B35" s="111">
        <v>0</v>
      </c>
      <c r="C35" s="111">
        <v>0</v>
      </c>
      <c r="D35" s="111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5"/>
      <c r="K35" s="115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 spans="1:39" ht="15">
      <c r="A36" s="4" t="s">
        <v>161</v>
      </c>
      <c r="B36" s="111">
        <v>0</v>
      </c>
      <c r="C36" s="111">
        <v>0</v>
      </c>
      <c r="D36" s="111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/>
      <c r="K36" s="115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</row>
    <row r="37" spans="1:39" ht="15">
      <c r="A37" s="141" t="s">
        <v>162</v>
      </c>
      <c r="B37" s="111">
        <v>795</v>
      </c>
      <c r="C37" s="111">
        <v>594</v>
      </c>
      <c r="D37" s="111">
        <v>463</v>
      </c>
      <c r="E37" s="111">
        <v>264</v>
      </c>
      <c r="F37" s="111">
        <v>75</v>
      </c>
      <c r="G37" s="115">
        <v>0</v>
      </c>
      <c r="H37" s="115">
        <v>0</v>
      </c>
      <c r="I37" s="115">
        <v>0</v>
      </c>
      <c r="J37" s="115"/>
      <c r="K37" s="115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</row>
    <row r="38" spans="1:39" ht="15">
      <c r="A38" s="4" t="s">
        <v>172</v>
      </c>
      <c r="B38" s="111">
        <v>848</v>
      </c>
      <c r="C38" s="111">
        <v>1026</v>
      </c>
      <c r="D38" s="111">
        <v>1026</v>
      </c>
      <c r="E38" s="111">
        <v>1200</v>
      </c>
      <c r="F38" s="111">
        <v>2069</v>
      </c>
      <c r="G38" s="111">
        <v>2342</v>
      </c>
      <c r="H38" s="110">
        <v>1944</v>
      </c>
      <c r="I38" s="110">
        <v>2219</v>
      </c>
      <c r="J38" s="110">
        <v>2351</v>
      </c>
      <c r="K38" s="110">
        <v>4367</v>
      </c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</row>
    <row r="39" spans="1:39" ht="16" thickBot="1">
      <c r="A39" s="141" t="s">
        <v>163</v>
      </c>
      <c r="B39" s="111">
        <v>0</v>
      </c>
      <c r="C39" s="111">
        <v>0</v>
      </c>
      <c r="D39" s="111">
        <v>0</v>
      </c>
      <c r="E39" s="111">
        <v>0</v>
      </c>
      <c r="F39" s="111"/>
      <c r="G39" s="111"/>
      <c r="H39" s="110"/>
      <c r="I39" s="110">
        <v>0</v>
      </c>
      <c r="J39" s="110" t="s">
        <v>185</v>
      </c>
      <c r="K39" s="110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</row>
    <row r="40" spans="1:39" ht="16" thickBot="1">
      <c r="A40" s="140" t="s">
        <v>164</v>
      </c>
      <c r="B40" s="113">
        <v>52215</v>
      </c>
      <c r="C40" s="113">
        <v>58678</v>
      </c>
      <c r="D40" s="113">
        <v>67028</v>
      </c>
      <c r="E40" s="113">
        <v>75180</v>
      </c>
      <c r="F40" s="113">
        <v>82620</v>
      </c>
      <c r="G40" s="113">
        <v>78408</v>
      </c>
      <c r="H40" s="113">
        <v>76306</v>
      </c>
      <c r="I40" s="113">
        <v>78767</v>
      </c>
      <c r="J40" s="113">
        <v>81085</v>
      </c>
      <c r="K40" s="113">
        <v>82298</v>
      </c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1:39" ht="15">
      <c r="A41" s="141" t="s">
        <v>161</v>
      </c>
      <c r="B41" s="111">
        <v>0</v>
      </c>
      <c r="C41" s="111">
        <v>0</v>
      </c>
      <c r="D41" s="111">
        <v>0</v>
      </c>
      <c r="E41" s="111">
        <v>0</v>
      </c>
      <c r="F41" s="111"/>
      <c r="G41" s="111"/>
      <c r="H41" s="110"/>
      <c r="I41" s="110">
        <v>0</v>
      </c>
      <c r="J41" s="110" t="s">
        <v>185</v>
      </c>
      <c r="K41" s="110">
        <v>0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</row>
    <row r="42" spans="1:39" ht="15">
      <c r="A42" s="141" t="s">
        <v>162</v>
      </c>
      <c r="B42" s="111">
        <v>820</v>
      </c>
      <c r="C42" s="111">
        <v>813</v>
      </c>
      <c r="D42" s="111">
        <v>807</v>
      </c>
      <c r="E42" s="111">
        <v>801</v>
      </c>
      <c r="F42" s="111">
        <v>912</v>
      </c>
      <c r="G42" s="111">
        <v>756</v>
      </c>
      <c r="H42" s="110">
        <v>527</v>
      </c>
      <c r="I42" s="110">
        <v>300</v>
      </c>
      <c r="J42" s="110">
        <v>1078</v>
      </c>
      <c r="K42" s="110">
        <v>830</v>
      </c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</row>
    <row r="43" spans="1:39" ht="15">
      <c r="A43" s="141" t="s">
        <v>165</v>
      </c>
      <c r="B43" s="110">
        <v>6733</v>
      </c>
      <c r="C43" s="110">
        <v>7605</v>
      </c>
      <c r="D43" s="110">
        <v>8263</v>
      </c>
      <c r="E43" s="110">
        <v>10032</v>
      </c>
      <c r="F43" s="110">
        <v>8915</v>
      </c>
      <c r="G43" s="110">
        <v>9079</v>
      </c>
      <c r="H43" s="110">
        <v>8589</v>
      </c>
      <c r="I43" s="110">
        <v>8820</v>
      </c>
      <c r="J43" s="110">
        <v>9235</v>
      </c>
      <c r="K43" s="110">
        <v>9989</v>
      </c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</row>
    <row r="44" spans="1:39" ht="15">
      <c r="A44" s="141" t="s">
        <v>166</v>
      </c>
      <c r="B44" s="110">
        <v>150</v>
      </c>
      <c r="C44" s="110">
        <v>199</v>
      </c>
      <c r="D44" s="110">
        <v>510</v>
      </c>
      <c r="E44" s="110">
        <v>395</v>
      </c>
      <c r="F44" s="110">
        <v>5089</v>
      </c>
      <c r="G44" s="110">
        <v>269</v>
      </c>
      <c r="H44" s="110">
        <v>107</v>
      </c>
      <c r="I44" s="110">
        <v>65</v>
      </c>
      <c r="J44" s="110">
        <v>484</v>
      </c>
      <c r="K44" s="110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</row>
    <row r="45" spans="1:39" ht="15">
      <c r="A45" s="4" t="s">
        <v>167</v>
      </c>
      <c r="B45" s="110">
        <v>0</v>
      </c>
      <c r="C45" s="110">
        <v>0</v>
      </c>
      <c r="D45" s="110">
        <v>0</v>
      </c>
      <c r="E45" s="110">
        <v>0</v>
      </c>
      <c r="F45" s="110">
        <v>0</v>
      </c>
      <c r="G45" s="110">
        <v>0</v>
      </c>
      <c r="H45" s="110">
        <v>0</v>
      </c>
      <c r="I45" s="110">
        <v>0</v>
      </c>
      <c r="J45" s="110" t="s">
        <v>185</v>
      </c>
      <c r="K45" s="110">
        <v>0</v>
      </c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</row>
    <row r="46" spans="1:39" ht="15">
      <c r="A46" s="4" t="s">
        <v>168</v>
      </c>
      <c r="B46" s="110">
        <v>0</v>
      </c>
      <c r="C46" s="110">
        <v>0</v>
      </c>
      <c r="D46" s="110">
        <v>0</v>
      </c>
      <c r="E46" s="110">
        <v>0</v>
      </c>
      <c r="F46" s="110">
        <v>0</v>
      </c>
      <c r="G46" s="110">
        <v>0</v>
      </c>
      <c r="H46" s="110">
        <v>0</v>
      </c>
      <c r="I46" s="110">
        <v>0</v>
      </c>
      <c r="J46" s="110" t="s">
        <v>185</v>
      </c>
      <c r="K46" s="110">
        <v>0</v>
      </c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</row>
    <row r="47" spans="1:39" ht="15">
      <c r="A47" s="4" t="s">
        <v>172</v>
      </c>
      <c r="B47" s="110">
        <v>44188</v>
      </c>
      <c r="C47" s="110">
        <v>49538</v>
      </c>
      <c r="D47" s="110">
        <v>56592</v>
      </c>
      <c r="E47" s="110">
        <v>62938</v>
      </c>
      <c r="F47" s="110">
        <v>66644</v>
      </c>
      <c r="G47" s="110">
        <v>66262</v>
      </c>
      <c r="H47" s="110">
        <v>66101</v>
      </c>
      <c r="I47" s="110">
        <v>67679</v>
      </c>
      <c r="J47" s="110">
        <v>68657</v>
      </c>
      <c r="K47" s="110">
        <v>69641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</row>
    <row r="48" spans="1:39" ht="16" thickBot="1">
      <c r="A48" s="141" t="s">
        <v>169</v>
      </c>
      <c r="B48" s="110">
        <v>324</v>
      </c>
      <c r="C48" s="110">
        <v>523</v>
      </c>
      <c r="D48" s="110">
        <v>856</v>
      </c>
      <c r="E48" s="110">
        <v>1014</v>
      </c>
      <c r="F48" s="110">
        <v>1060</v>
      </c>
      <c r="G48" s="110">
        <v>2042</v>
      </c>
      <c r="H48" s="110">
        <v>982</v>
      </c>
      <c r="I48" s="110">
        <v>1903</v>
      </c>
      <c r="J48" s="110">
        <v>1631</v>
      </c>
      <c r="K48" s="110">
        <v>1838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</row>
    <row r="49" spans="1:39" ht="30" thickBot="1">
      <c r="A49" s="140" t="s">
        <v>170</v>
      </c>
      <c r="B49" s="110">
        <v>0</v>
      </c>
      <c r="C49" s="110">
        <v>0</v>
      </c>
      <c r="D49" s="110">
        <v>0</v>
      </c>
      <c r="E49" s="110">
        <v>0</v>
      </c>
      <c r="F49" s="110">
        <v>0</v>
      </c>
      <c r="G49" s="110">
        <v>0</v>
      </c>
      <c r="H49" s="110"/>
      <c r="I49" s="110"/>
      <c r="J49" s="110"/>
      <c r="K49" s="110">
        <v>0</v>
      </c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</row>
    <row r="50" spans="1:39" ht="15" thickBot="1">
      <c r="A50" s="140"/>
      <c r="B50" s="113">
        <v>0</v>
      </c>
      <c r="C50" s="113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/>
      <c r="K50" s="113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</row>
    <row r="51" spans="1:39" ht="15" thickTop="1">
      <c r="A51" s="147" t="s">
        <v>171</v>
      </c>
      <c r="B51" s="108">
        <v>140607</v>
      </c>
      <c r="C51" s="108">
        <v>178621</v>
      </c>
      <c r="D51" s="108">
        <v>137800</v>
      </c>
      <c r="E51" s="108">
        <v>186328</v>
      </c>
      <c r="F51" s="108">
        <v>201350</v>
      </c>
      <c r="G51" s="108">
        <v>242487</v>
      </c>
      <c r="H51" s="108">
        <v>168311</v>
      </c>
      <c r="I51" s="108">
        <v>209636</v>
      </c>
      <c r="J51" s="108">
        <v>210139</v>
      </c>
      <c r="K51" s="108">
        <v>258714</v>
      </c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</row>
    <row r="52" spans="1:39">
      <c r="A52" s="176" t="s">
        <v>203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</row>
    <row r="53" spans="1:39">
      <c r="A53" s="177" t="s">
        <v>196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</row>
    <row r="55" spans="1:39" ht="13" customHeight="1">
      <c r="A55" s="69" t="s">
        <v>53</v>
      </c>
      <c r="B55" s="188" t="s">
        <v>174</v>
      </c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9"/>
      <c r="Q55" s="190" t="s">
        <v>175</v>
      </c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</row>
    <row r="56" spans="1:39">
      <c r="A56" s="70" t="s">
        <v>62</v>
      </c>
      <c r="B56" s="71" t="s">
        <v>15</v>
      </c>
      <c r="C56" s="71" t="s">
        <v>16</v>
      </c>
      <c r="D56" s="71" t="s">
        <v>17</v>
      </c>
      <c r="E56" s="71" t="s">
        <v>18</v>
      </c>
      <c r="F56" s="71" t="s">
        <v>19</v>
      </c>
      <c r="G56" s="71" t="s">
        <v>20</v>
      </c>
      <c r="H56" s="71" t="s">
        <v>9</v>
      </c>
      <c r="I56" s="71" t="s">
        <v>8</v>
      </c>
      <c r="J56" s="71" t="s">
        <v>5</v>
      </c>
      <c r="K56" s="71" t="s">
        <v>2</v>
      </c>
      <c r="L56" s="71" t="s">
        <v>21</v>
      </c>
      <c r="M56" s="71" t="s">
        <v>26</v>
      </c>
      <c r="N56" s="71" t="s">
        <v>30</v>
      </c>
      <c r="O56" s="71" t="s">
        <v>188</v>
      </c>
      <c r="P56" s="160" t="s">
        <v>204</v>
      </c>
      <c r="Q56" s="150" t="s">
        <v>13</v>
      </c>
      <c r="R56" s="71" t="s">
        <v>8</v>
      </c>
      <c r="S56" s="71" t="s">
        <v>10</v>
      </c>
      <c r="T56" s="71" t="s">
        <v>11</v>
      </c>
      <c r="U56" s="71" t="s">
        <v>4</v>
      </c>
      <c r="V56" s="71" t="s">
        <v>5</v>
      </c>
      <c r="W56" s="71" t="s">
        <v>6</v>
      </c>
      <c r="X56" s="71" t="s">
        <v>7</v>
      </c>
      <c r="Y56" s="71" t="s">
        <v>3</v>
      </c>
      <c r="Z56" s="71" t="s">
        <v>2</v>
      </c>
      <c r="AA56" s="71" t="s">
        <v>1</v>
      </c>
      <c r="AB56" s="71" t="s">
        <v>0</v>
      </c>
      <c r="AC56" s="71" t="s">
        <v>14</v>
      </c>
      <c r="AD56" s="71" t="s">
        <v>21</v>
      </c>
      <c r="AE56" s="71" t="s">
        <v>22</v>
      </c>
      <c r="AF56" s="71" t="s">
        <v>24</v>
      </c>
      <c r="AG56" s="71" t="s">
        <v>25</v>
      </c>
      <c r="AH56" s="71" t="s">
        <v>26</v>
      </c>
      <c r="AI56" s="71" t="s">
        <v>27</v>
      </c>
      <c r="AJ56" s="71" t="s">
        <v>28</v>
      </c>
      <c r="AK56" s="71" t="s">
        <v>29</v>
      </c>
      <c r="AL56" s="71" t="s">
        <v>30</v>
      </c>
      <c r="AM56" s="71" t="s">
        <v>32</v>
      </c>
    </row>
    <row r="57" spans="1:39" ht="16" thickBot="1">
      <c r="A57" s="145" t="s">
        <v>128</v>
      </c>
      <c r="B57" s="31">
        <v>432</v>
      </c>
      <c r="C57" s="31">
        <v>487</v>
      </c>
      <c r="D57" s="31">
        <v>1180</v>
      </c>
      <c r="E57" s="31">
        <v>3101</v>
      </c>
      <c r="F57" s="31">
        <v>3931</v>
      </c>
      <c r="G57" s="31">
        <v>5552</v>
      </c>
      <c r="H57" s="31">
        <v>8062</v>
      </c>
      <c r="I57" s="31">
        <v>11439</v>
      </c>
      <c r="J57" s="31">
        <v>18569</v>
      </c>
      <c r="K57" s="31">
        <v>33071</v>
      </c>
      <c r="L57" s="31">
        <v>37168</v>
      </c>
      <c r="M57" s="31">
        <v>42232</v>
      </c>
      <c r="N57" s="43">
        <v>60375</v>
      </c>
      <c r="O57" s="109">
        <v>64394</v>
      </c>
      <c r="P57" s="109">
        <v>76249</v>
      </c>
      <c r="Q57" s="157">
        <v>10200</v>
      </c>
      <c r="R57" s="31">
        <v>11439</v>
      </c>
      <c r="S57" s="31">
        <v>12191</v>
      </c>
      <c r="T57" s="31">
        <v>15141</v>
      </c>
      <c r="U57" s="31">
        <v>16861</v>
      </c>
      <c r="V57" s="31">
        <v>18569</v>
      </c>
      <c r="W57" s="31">
        <v>20025</v>
      </c>
      <c r="X57" s="31">
        <v>24987</v>
      </c>
      <c r="Y57" s="31">
        <v>26823</v>
      </c>
      <c r="Z57" s="31">
        <v>33071</v>
      </c>
      <c r="AA57" s="31">
        <v>34380</v>
      </c>
      <c r="AB57" s="31">
        <v>34950</v>
      </c>
      <c r="AC57" s="31">
        <v>36053</v>
      </c>
      <c r="AD57" s="31">
        <v>37168</v>
      </c>
      <c r="AE57" s="43">
        <v>38134</v>
      </c>
      <c r="AF57" s="43">
        <v>39653</v>
      </c>
      <c r="AG57" s="43">
        <v>40639</v>
      </c>
      <c r="AH57" s="43">
        <v>42232</v>
      </c>
      <c r="AI57" s="43">
        <v>43892</v>
      </c>
      <c r="AJ57" s="43">
        <v>46124</v>
      </c>
      <c r="AK57" s="43">
        <v>57062</v>
      </c>
      <c r="AL57" s="43">
        <v>60375</v>
      </c>
      <c r="AM57" s="43">
        <v>63023</v>
      </c>
    </row>
    <row r="58" spans="1:39" ht="15">
      <c r="A58" s="146" t="s">
        <v>129</v>
      </c>
      <c r="B58" s="22">
        <v>63</v>
      </c>
      <c r="C58" s="22">
        <v>157</v>
      </c>
      <c r="D58" s="22">
        <v>372</v>
      </c>
      <c r="E58" s="22">
        <v>381</v>
      </c>
      <c r="F58" s="22">
        <v>355</v>
      </c>
      <c r="G58" s="22">
        <v>568</v>
      </c>
      <c r="H58" s="22">
        <v>572</v>
      </c>
      <c r="I58" s="22">
        <v>1231</v>
      </c>
      <c r="J58" s="22">
        <v>1530</v>
      </c>
      <c r="K58" s="22">
        <v>4321</v>
      </c>
      <c r="L58" s="22">
        <v>3657</v>
      </c>
      <c r="M58" s="22">
        <v>3232</v>
      </c>
      <c r="N58" s="34">
        <v>2673</v>
      </c>
      <c r="O58" s="110">
        <v>2673</v>
      </c>
      <c r="P58" s="110">
        <v>2228</v>
      </c>
      <c r="Q58" s="158">
        <v>755</v>
      </c>
      <c r="R58" s="22">
        <v>1231</v>
      </c>
      <c r="S58" s="22">
        <v>1278</v>
      </c>
      <c r="T58" s="22">
        <v>1228</v>
      </c>
      <c r="U58" s="22">
        <v>1519</v>
      </c>
      <c r="V58" s="22">
        <v>1530</v>
      </c>
      <c r="W58" s="22">
        <v>1503</v>
      </c>
      <c r="X58" s="22">
        <v>5074</v>
      </c>
      <c r="Y58" s="22">
        <v>5259</v>
      </c>
      <c r="Z58" s="22">
        <v>4321</v>
      </c>
      <c r="AA58" s="22">
        <v>4070</v>
      </c>
      <c r="AB58" s="22">
        <v>3914</v>
      </c>
      <c r="AC58" s="22">
        <v>3721</v>
      </c>
      <c r="AD58" s="22">
        <v>3657</v>
      </c>
      <c r="AE58" s="34">
        <v>3458</v>
      </c>
      <c r="AF58" s="34">
        <v>3234</v>
      </c>
      <c r="AG58" s="34">
        <v>3221</v>
      </c>
      <c r="AH58" s="34">
        <v>3232</v>
      </c>
      <c r="AI58" s="34">
        <v>3157</v>
      </c>
      <c r="AJ58" s="34">
        <v>3024</v>
      </c>
      <c r="AK58" s="34">
        <v>2889</v>
      </c>
      <c r="AL58" s="34">
        <v>2673</v>
      </c>
      <c r="AM58" s="34">
        <v>2218</v>
      </c>
    </row>
    <row r="59" spans="1:39" ht="15">
      <c r="A59" s="4" t="s">
        <v>130</v>
      </c>
      <c r="B59" s="22">
        <v>369</v>
      </c>
      <c r="C59" s="22">
        <v>295</v>
      </c>
      <c r="D59" s="22">
        <v>727</v>
      </c>
      <c r="E59" s="22">
        <v>1207</v>
      </c>
      <c r="F59" s="22">
        <v>3057</v>
      </c>
      <c r="G59" s="22">
        <v>3778</v>
      </c>
      <c r="H59" s="22">
        <v>6059</v>
      </c>
      <c r="I59" s="22">
        <v>8463</v>
      </c>
      <c r="J59" s="22">
        <v>13809</v>
      </c>
      <c r="K59" s="22">
        <v>26528</v>
      </c>
      <c r="L59" s="22">
        <v>33083</v>
      </c>
      <c r="M59" s="22">
        <v>38456</v>
      </c>
      <c r="N59" s="34">
        <v>56992</v>
      </c>
      <c r="O59" s="110">
        <v>56992</v>
      </c>
      <c r="P59" s="110">
        <v>69088</v>
      </c>
      <c r="Q59" s="158">
        <v>7474</v>
      </c>
      <c r="R59" s="22">
        <v>8463</v>
      </c>
      <c r="S59" s="22">
        <v>8957</v>
      </c>
      <c r="T59" s="22">
        <v>9661</v>
      </c>
      <c r="U59" s="22">
        <v>12628</v>
      </c>
      <c r="V59" s="22">
        <v>13809</v>
      </c>
      <c r="W59" s="22">
        <v>15309</v>
      </c>
      <c r="X59" s="22">
        <v>16627</v>
      </c>
      <c r="Y59" s="22">
        <v>17714</v>
      </c>
      <c r="Z59" s="22">
        <v>26528</v>
      </c>
      <c r="AA59" s="22">
        <v>27478</v>
      </c>
      <c r="AB59" s="22">
        <v>27355</v>
      </c>
      <c r="AC59" s="22">
        <v>29561</v>
      </c>
      <c r="AD59" s="22">
        <v>33083</v>
      </c>
      <c r="AE59" s="34">
        <v>34240</v>
      </c>
      <c r="AF59" s="34">
        <v>35925</v>
      </c>
      <c r="AG59" s="34">
        <v>36894</v>
      </c>
      <c r="AH59" s="34">
        <v>38456</v>
      </c>
      <c r="AI59" s="34">
        <v>40136</v>
      </c>
      <c r="AJ59" s="34">
        <v>42330</v>
      </c>
      <c r="AK59" s="34">
        <v>53413</v>
      </c>
      <c r="AL59" s="34">
        <v>56992</v>
      </c>
      <c r="AM59" s="34">
        <v>60026</v>
      </c>
    </row>
    <row r="60" spans="1:39" ht="15">
      <c r="A60" s="4" t="s">
        <v>131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194</v>
      </c>
      <c r="N60" s="34">
        <v>0</v>
      </c>
      <c r="O60" s="110">
        <v>201</v>
      </c>
      <c r="P60" s="110" t="s">
        <v>185</v>
      </c>
      <c r="Q60" s="158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</row>
    <row r="61" spans="1:39" ht="15">
      <c r="A61" s="4" t="s">
        <v>132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34">
        <v>0</v>
      </c>
      <c r="O61" s="110">
        <v>0</v>
      </c>
      <c r="P61" s="110" t="s">
        <v>185</v>
      </c>
      <c r="Q61" s="158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0</v>
      </c>
      <c r="AM61" s="34">
        <v>0</v>
      </c>
    </row>
    <row r="62" spans="1:39" ht="15">
      <c r="A62" s="4" t="s">
        <v>133</v>
      </c>
      <c r="B62" s="22">
        <v>0</v>
      </c>
      <c r="C62" s="22">
        <v>0</v>
      </c>
      <c r="D62" s="22">
        <v>0</v>
      </c>
      <c r="E62" s="22">
        <v>0</v>
      </c>
      <c r="F62" s="22">
        <v>47</v>
      </c>
      <c r="G62" s="22">
        <v>53</v>
      </c>
      <c r="H62" s="22">
        <v>40</v>
      </c>
      <c r="I62" s="22">
        <v>188</v>
      </c>
      <c r="J62" s="22">
        <v>148</v>
      </c>
      <c r="K62" s="22">
        <v>182</v>
      </c>
      <c r="L62" s="22">
        <v>182</v>
      </c>
      <c r="M62" s="22">
        <v>348</v>
      </c>
      <c r="N62" s="34">
        <v>201</v>
      </c>
      <c r="O62" s="110">
        <v>0</v>
      </c>
      <c r="P62" s="110" t="s">
        <v>185</v>
      </c>
      <c r="Q62" s="158">
        <v>40</v>
      </c>
      <c r="R62" s="22">
        <v>188</v>
      </c>
      <c r="S62" s="22">
        <v>168</v>
      </c>
      <c r="T62" s="22">
        <v>168</v>
      </c>
      <c r="U62" s="22">
        <v>154</v>
      </c>
      <c r="V62" s="22">
        <v>148</v>
      </c>
      <c r="W62" s="22">
        <v>148</v>
      </c>
      <c r="X62" s="22">
        <v>148</v>
      </c>
      <c r="Y62" s="22">
        <v>148</v>
      </c>
      <c r="Z62" s="22">
        <v>182</v>
      </c>
      <c r="AA62" s="22">
        <v>182</v>
      </c>
      <c r="AB62" s="22">
        <v>182</v>
      </c>
      <c r="AC62" s="22">
        <v>182</v>
      </c>
      <c r="AD62" s="22">
        <v>182</v>
      </c>
      <c r="AE62" s="34">
        <v>183</v>
      </c>
      <c r="AF62" s="34">
        <v>182</v>
      </c>
      <c r="AG62" s="34">
        <v>189</v>
      </c>
      <c r="AH62" s="34">
        <v>194</v>
      </c>
      <c r="AI62" s="34">
        <v>198</v>
      </c>
      <c r="AJ62" s="34">
        <v>205</v>
      </c>
      <c r="AK62" s="34">
        <v>201</v>
      </c>
      <c r="AL62" s="34">
        <v>201</v>
      </c>
      <c r="AM62" s="34">
        <v>201</v>
      </c>
    </row>
    <row r="63" spans="1:39" ht="15">
      <c r="A63" s="4" t="s">
        <v>134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1</v>
      </c>
      <c r="N63" s="34">
        <v>0</v>
      </c>
      <c r="O63" s="110">
        <v>0</v>
      </c>
      <c r="P63" s="110" t="s">
        <v>185</v>
      </c>
      <c r="Q63" s="158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0</v>
      </c>
      <c r="AL63" s="34">
        <v>0</v>
      </c>
      <c r="AM63" s="34">
        <v>0</v>
      </c>
    </row>
    <row r="64" spans="1:39" ht="15">
      <c r="A64" s="4" t="s">
        <v>135</v>
      </c>
      <c r="B64" s="22">
        <v>0</v>
      </c>
      <c r="C64" s="22">
        <v>34</v>
      </c>
      <c r="D64" s="22">
        <v>80</v>
      </c>
      <c r="E64" s="22">
        <v>84</v>
      </c>
      <c r="F64" s="22">
        <v>126</v>
      </c>
      <c r="G64" s="22">
        <v>176</v>
      </c>
      <c r="H64" s="22">
        <v>308</v>
      </c>
      <c r="I64" s="22">
        <v>314</v>
      </c>
      <c r="J64" s="22">
        <v>473</v>
      </c>
      <c r="K64" s="22">
        <v>146</v>
      </c>
      <c r="L64" s="22">
        <v>244</v>
      </c>
      <c r="M64" s="22">
        <v>95522</v>
      </c>
      <c r="N64" s="34">
        <v>507</v>
      </c>
      <c r="O64" s="110">
        <v>4526</v>
      </c>
      <c r="P64" s="110">
        <v>4932</v>
      </c>
      <c r="Q64" s="158">
        <v>311</v>
      </c>
      <c r="R64" s="22">
        <v>314</v>
      </c>
      <c r="S64" s="22">
        <v>362</v>
      </c>
      <c r="T64" s="22">
        <v>386</v>
      </c>
      <c r="U64" s="22">
        <v>470</v>
      </c>
      <c r="V64" s="22">
        <v>473</v>
      </c>
      <c r="W64" s="22">
        <v>555</v>
      </c>
      <c r="X64" s="22">
        <v>535</v>
      </c>
      <c r="Y64" s="22">
        <v>510</v>
      </c>
      <c r="Z64" s="22">
        <v>146</v>
      </c>
      <c r="AA64" s="22">
        <v>740</v>
      </c>
      <c r="AB64" s="22">
        <v>233</v>
      </c>
      <c r="AC64" s="22">
        <v>241</v>
      </c>
      <c r="AD64" s="22">
        <v>244</v>
      </c>
      <c r="AE64" s="34">
        <v>252</v>
      </c>
      <c r="AF64" s="34">
        <v>311</v>
      </c>
      <c r="AG64" s="34">
        <v>334</v>
      </c>
      <c r="AH64" s="34">
        <v>348</v>
      </c>
      <c r="AI64" s="34">
        <v>400</v>
      </c>
      <c r="AJ64" s="34">
        <v>564</v>
      </c>
      <c r="AK64" s="34">
        <v>558</v>
      </c>
      <c r="AL64" s="34">
        <v>507</v>
      </c>
      <c r="AM64" s="34">
        <v>576</v>
      </c>
    </row>
    <row r="65" spans="1:39" ht="16" thickBot="1">
      <c r="A65" s="4" t="s">
        <v>136</v>
      </c>
      <c r="B65" s="25">
        <v>0</v>
      </c>
      <c r="C65" s="25">
        <v>0</v>
      </c>
      <c r="D65" s="25">
        <v>0</v>
      </c>
      <c r="E65" s="25">
        <v>1429</v>
      </c>
      <c r="F65" s="25">
        <v>346</v>
      </c>
      <c r="G65" s="25">
        <v>977</v>
      </c>
      <c r="H65" s="25">
        <v>1082</v>
      </c>
      <c r="I65" s="25">
        <v>1243</v>
      </c>
      <c r="J65" s="25">
        <v>2609</v>
      </c>
      <c r="K65" s="25">
        <v>1894</v>
      </c>
      <c r="L65" s="25">
        <v>2</v>
      </c>
      <c r="M65" s="25">
        <v>0</v>
      </c>
      <c r="N65" s="34">
        <v>2</v>
      </c>
      <c r="O65" s="111">
        <v>2</v>
      </c>
      <c r="P65" s="110">
        <v>1</v>
      </c>
      <c r="Q65" s="159">
        <v>1620</v>
      </c>
      <c r="R65" s="25">
        <v>1243</v>
      </c>
      <c r="S65" s="25">
        <v>1426</v>
      </c>
      <c r="T65" s="25">
        <v>3697</v>
      </c>
      <c r="U65" s="25">
        <v>2090</v>
      </c>
      <c r="V65" s="25">
        <v>2609</v>
      </c>
      <c r="W65" s="25">
        <v>2510</v>
      </c>
      <c r="X65" s="25">
        <v>2604</v>
      </c>
      <c r="Y65" s="25">
        <v>3193</v>
      </c>
      <c r="Z65" s="25">
        <v>1894</v>
      </c>
      <c r="AA65" s="25">
        <v>1910</v>
      </c>
      <c r="AB65" s="25">
        <v>3266</v>
      </c>
      <c r="AC65" s="25">
        <v>2348</v>
      </c>
      <c r="AD65" s="25">
        <v>2</v>
      </c>
      <c r="AE65" s="35">
        <v>1</v>
      </c>
      <c r="AF65" s="35">
        <v>1</v>
      </c>
      <c r="AG65" s="35">
        <v>2</v>
      </c>
      <c r="AH65" s="34">
        <v>1</v>
      </c>
      <c r="AI65" s="34">
        <v>1</v>
      </c>
      <c r="AJ65" s="34">
        <v>1</v>
      </c>
      <c r="AK65" s="34">
        <v>1</v>
      </c>
      <c r="AL65" s="34">
        <v>2</v>
      </c>
      <c r="AM65" s="34">
        <v>2</v>
      </c>
    </row>
    <row r="66" spans="1:39" ht="16" thickBot="1">
      <c r="A66" s="140" t="s">
        <v>137</v>
      </c>
      <c r="B66" s="26">
        <v>761</v>
      </c>
      <c r="C66" s="26">
        <v>3021</v>
      </c>
      <c r="D66" s="26">
        <v>7084</v>
      </c>
      <c r="E66" s="26">
        <v>9811</v>
      </c>
      <c r="F66" s="26">
        <v>17357</v>
      </c>
      <c r="G66" s="26">
        <v>26524</v>
      </c>
      <c r="H66" s="26">
        <v>39471</v>
      </c>
      <c r="I66" s="26">
        <v>37205</v>
      </c>
      <c r="J66" s="26">
        <v>42952</v>
      </c>
      <c r="K66" s="26">
        <v>54557</v>
      </c>
      <c r="L66" s="26">
        <v>85150</v>
      </c>
      <c r="M66" s="26">
        <v>1590</v>
      </c>
      <c r="N66" s="36">
        <v>136956</v>
      </c>
      <c r="O66" s="113">
        <v>136956</v>
      </c>
      <c r="P66" s="113">
        <v>133890</v>
      </c>
      <c r="Q66" s="26">
        <v>37364</v>
      </c>
      <c r="R66" s="26">
        <v>37205</v>
      </c>
      <c r="S66" s="26">
        <v>51500</v>
      </c>
      <c r="T66" s="26">
        <v>28316</v>
      </c>
      <c r="U66" s="26">
        <v>42940</v>
      </c>
      <c r="V66" s="26">
        <v>42952</v>
      </c>
      <c r="W66" s="26">
        <v>55157</v>
      </c>
      <c r="X66" s="26">
        <v>32697</v>
      </c>
      <c r="Y66" s="26">
        <v>46932</v>
      </c>
      <c r="Z66" s="26">
        <v>54557</v>
      </c>
      <c r="AA66" s="26">
        <v>74528</v>
      </c>
      <c r="AB66" s="26">
        <v>50548</v>
      </c>
      <c r="AC66" s="26">
        <v>77155</v>
      </c>
      <c r="AD66" s="26">
        <v>85150</v>
      </c>
      <c r="AE66" s="36">
        <f>114484</f>
        <v>114484</v>
      </c>
      <c r="AF66" s="36">
        <v>80790</v>
      </c>
      <c r="AG66" s="36">
        <v>99335</v>
      </c>
      <c r="AH66" s="36">
        <v>95522</v>
      </c>
      <c r="AI66" s="36">
        <v>131565</v>
      </c>
      <c r="AJ66" s="36">
        <v>87880</v>
      </c>
      <c r="AK66" s="36">
        <v>125534</v>
      </c>
      <c r="AL66" s="36">
        <v>136956</v>
      </c>
      <c r="AM66" s="36">
        <v>175647</v>
      </c>
    </row>
    <row r="67" spans="1:39" ht="15">
      <c r="A67" s="141" t="s">
        <v>138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38">
        <v>0</v>
      </c>
      <c r="O67" s="110">
        <v>0</v>
      </c>
      <c r="P67" s="110" t="s">
        <v>185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37">
        <v>0</v>
      </c>
      <c r="AF67" s="37">
        <v>0</v>
      </c>
      <c r="AG67" s="37">
        <v>0</v>
      </c>
      <c r="AH67" s="38">
        <v>0</v>
      </c>
      <c r="AI67" s="38">
        <v>0</v>
      </c>
      <c r="AJ67" s="38">
        <v>0</v>
      </c>
      <c r="AK67" s="38">
        <v>0</v>
      </c>
      <c r="AL67" s="38">
        <v>0</v>
      </c>
      <c r="AM67" s="38">
        <v>0</v>
      </c>
    </row>
    <row r="68" spans="1:39" ht="15">
      <c r="A68" s="141" t="s">
        <v>139</v>
      </c>
      <c r="B68" s="22">
        <v>516</v>
      </c>
      <c r="C68" s="22">
        <v>373</v>
      </c>
      <c r="D68" s="22">
        <v>483</v>
      </c>
      <c r="E68" s="22">
        <v>457</v>
      </c>
      <c r="F68" s="22">
        <v>439</v>
      </c>
      <c r="G68" s="22">
        <v>543</v>
      </c>
      <c r="H68" s="22">
        <v>476</v>
      </c>
      <c r="I68" s="22">
        <v>578</v>
      </c>
      <c r="J68" s="22">
        <v>1180</v>
      </c>
      <c r="K68" s="22">
        <v>486</v>
      </c>
      <c r="L68" s="22">
        <v>802</v>
      </c>
      <c r="M68" s="22">
        <v>37854</v>
      </c>
      <c r="N68" s="34">
        <v>2341</v>
      </c>
      <c r="O68" s="110">
        <v>2341</v>
      </c>
      <c r="P68" s="110">
        <v>3398</v>
      </c>
      <c r="Q68" s="158">
        <v>807</v>
      </c>
      <c r="R68" s="22">
        <v>578</v>
      </c>
      <c r="S68" s="22">
        <v>1047</v>
      </c>
      <c r="T68" s="22">
        <v>1586</v>
      </c>
      <c r="U68" s="22">
        <v>645</v>
      </c>
      <c r="V68" s="22">
        <v>1180</v>
      </c>
      <c r="W68" s="22">
        <v>1375</v>
      </c>
      <c r="X68" s="22">
        <v>292</v>
      </c>
      <c r="Y68" s="22">
        <v>232</v>
      </c>
      <c r="Z68" s="22">
        <v>486</v>
      </c>
      <c r="AA68" s="22">
        <v>588</v>
      </c>
      <c r="AB68" s="22">
        <v>677</v>
      </c>
      <c r="AC68" s="22">
        <v>577</v>
      </c>
      <c r="AD68" s="22">
        <v>802</v>
      </c>
      <c r="AE68" s="34">
        <v>1095</v>
      </c>
      <c r="AF68" s="34">
        <v>1509</v>
      </c>
      <c r="AG68" s="34">
        <v>742</v>
      </c>
      <c r="AH68" s="34">
        <v>1590</v>
      </c>
      <c r="AI68" s="34">
        <v>2207</v>
      </c>
      <c r="AJ68" s="34">
        <v>2805</v>
      </c>
      <c r="AK68" s="34">
        <v>2862</v>
      </c>
      <c r="AL68" s="34">
        <v>2341</v>
      </c>
      <c r="AM68" s="34">
        <v>3028</v>
      </c>
    </row>
    <row r="69" spans="1:39" ht="15">
      <c r="A69" s="141" t="s">
        <v>140</v>
      </c>
      <c r="B69" s="22">
        <v>179</v>
      </c>
      <c r="C69" s="22">
        <v>450</v>
      </c>
      <c r="D69" s="22">
        <v>526</v>
      </c>
      <c r="E69" s="22">
        <v>985</v>
      </c>
      <c r="F69" s="22">
        <v>1703</v>
      </c>
      <c r="G69" s="22">
        <v>2728</v>
      </c>
      <c r="H69" s="22">
        <v>4034</v>
      </c>
      <c r="I69" s="22">
        <v>6334</v>
      </c>
      <c r="J69" s="22">
        <v>9093</v>
      </c>
      <c r="K69" s="22">
        <v>15329</v>
      </c>
      <c r="L69" s="22">
        <v>25006</v>
      </c>
      <c r="M69" s="22">
        <v>55666</v>
      </c>
      <c r="N69" s="34">
        <v>37928</v>
      </c>
      <c r="O69" s="110">
        <v>37928</v>
      </c>
      <c r="P69" s="110">
        <v>44891</v>
      </c>
      <c r="Q69" s="158">
        <v>5611</v>
      </c>
      <c r="R69" s="22">
        <v>6334</v>
      </c>
      <c r="S69" s="22">
        <v>7077</v>
      </c>
      <c r="T69" s="22">
        <v>68826</v>
      </c>
      <c r="U69" s="22">
        <v>7773</v>
      </c>
      <c r="V69" s="22">
        <v>9093</v>
      </c>
      <c r="W69" s="22">
        <v>10017</v>
      </c>
      <c r="X69" s="22">
        <v>9559</v>
      </c>
      <c r="Y69" s="22">
        <v>7180</v>
      </c>
      <c r="Z69" s="22">
        <v>15329</v>
      </c>
      <c r="AA69" s="22">
        <v>14005</v>
      </c>
      <c r="AB69" s="22">
        <v>18607</v>
      </c>
      <c r="AC69" s="22">
        <v>19483</v>
      </c>
      <c r="AD69" s="22">
        <v>25006</v>
      </c>
      <c r="AE69" s="34">
        <v>16971</v>
      </c>
      <c r="AF69" s="34">
        <v>23366</v>
      </c>
      <c r="AG69" s="34">
        <v>23739</v>
      </c>
      <c r="AH69" s="34">
        <v>37854</v>
      </c>
      <c r="AI69" s="34">
        <v>41154</v>
      </c>
      <c r="AJ69" s="34">
        <v>43030</v>
      </c>
      <c r="AK69" s="34">
        <v>31041</v>
      </c>
      <c r="AL69" s="34">
        <v>37928</v>
      </c>
      <c r="AM69" s="34">
        <v>35607</v>
      </c>
    </row>
    <row r="70" spans="1:39" ht="15">
      <c r="A70" s="141" t="s">
        <v>141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411</v>
      </c>
      <c r="N70" s="34">
        <v>0</v>
      </c>
      <c r="O70" s="110">
        <v>0</v>
      </c>
      <c r="P70" s="110"/>
      <c r="Q70" s="158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34">
        <v>0</v>
      </c>
      <c r="AM70" s="34">
        <v>0</v>
      </c>
    </row>
    <row r="71" spans="1:39" ht="15">
      <c r="A71" s="141" t="s">
        <v>142</v>
      </c>
      <c r="B71" s="22">
        <v>66</v>
      </c>
      <c r="C71" s="22">
        <v>1677</v>
      </c>
      <c r="D71" s="22">
        <v>1355</v>
      </c>
      <c r="E71" s="22">
        <v>8227</v>
      </c>
      <c r="F71" s="22">
        <v>15158</v>
      </c>
      <c r="G71" s="22">
        <v>23214</v>
      </c>
      <c r="H71" s="22">
        <v>34750</v>
      </c>
      <c r="I71" s="22">
        <v>30134</v>
      </c>
      <c r="J71" s="22">
        <v>32624</v>
      </c>
      <c r="K71" s="22">
        <v>38682</v>
      </c>
      <c r="L71" s="22">
        <v>59233</v>
      </c>
      <c r="M71" s="22">
        <v>0</v>
      </c>
      <c r="N71" s="34">
        <v>95820</v>
      </c>
      <c r="O71" s="110">
        <v>95820</v>
      </c>
      <c r="P71" s="110">
        <v>84860</v>
      </c>
      <c r="Q71" s="158">
        <v>30641</v>
      </c>
      <c r="R71" s="22">
        <v>30134</v>
      </c>
      <c r="S71" s="22">
        <v>43331</v>
      </c>
      <c r="T71" s="22">
        <v>19894</v>
      </c>
      <c r="U71" s="22">
        <v>34470</v>
      </c>
      <c r="V71" s="22">
        <v>32624</v>
      </c>
      <c r="W71" s="22">
        <v>43715</v>
      </c>
      <c r="X71" s="22">
        <v>22724</v>
      </c>
      <c r="Y71" s="22">
        <v>39430</v>
      </c>
      <c r="Z71" s="22">
        <v>38682</v>
      </c>
      <c r="AA71" s="22">
        <v>59873</v>
      </c>
      <c r="AB71" s="22">
        <v>31136</v>
      </c>
      <c r="AC71" s="22">
        <v>56964</v>
      </c>
      <c r="AD71" s="22">
        <v>59233</v>
      </c>
      <c r="AE71" s="34">
        <v>96146</v>
      </c>
      <c r="AF71" s="34">
        <v>55552</v>
      </c>
      <c r="AG71" s="34">
        <v>74534</v>
      </c>
      <c r="AH71" s="34">
        <v>55666</v>
      </c>
      <c r="AI71" s="34">
        <v>87856</v>
      </c>
      <c r="AJ71" s="34">
        <v>41045</v>
      </c>
      <c r="AK71" s="34">
        <v>90698</v>
      </c>
      <c r="AL71" s="34">
        <v>95820</v>
      </c>
      <c r="AM71" s="34">
        <v>136173</v>
      </c>
    </row>
    <row r="72" spans="1:39" ht="15">
      <c r="A72" s="141" t="s">
        <v>143</v>
      </c>
      <c r="B72" s="22">
        <v>0</v>
      </c>
      <c r="C72" s="22">
        <v>521</v>
      </c>
      <c r="D72" s="22">
        <v>1076</v>
      </c>
      <c r="E72" s="22">
        <v>35</v>
      </c>
      <c r="F72" s="22">
        <v>58</v>
      </c>
      <c r="G72" s="22">
        <v>39</v>
      </c>
      <c r="H72" s="22">
        <v>211</v>
      </c>
      <c r="I72" s="22">
        <v>159</v>
      </c>
      <c r="J72" s="22">
        <v>55</v>
      </c>
      <c r="K72" s="22">
        <v>60</v>
      </c>
      <c r="L72" s="22">
        <v>109</v>
      </c>
      <c r="M72" s="22">
        <v>0</v>
      </c>
      <c r="N72" s="34">
        <v>867</v>
      </c>
      <c r="O72" s="110">
        <v>867</v>
      </c>
      <c r="P72" s="110">
        <v>741</v>
      </c>
      <c r="Q72" s="158">
        <v>305</v>
      </c>
      <c r="R72" s="22">
        <v>159</v>
      </c>
      <c r="S72" s="22">
        <v>45</v>
      </c>
      <c r="T72" s="22">
        <v>100</v>
      </c>
      <c r="U72" s="22">
        <v>51</v>
      </c>
      <c r="V72" s="22">
        <v>55</v>
      </c>
      <c r="W72" s="22">
        <v>50</v>
      </c>
      <c r="X72" s="22">
        <v>123</v>
      </c>
      <c r="Y72" s="22">
        <v>89</v>
      </c>
      <c r="Z72" s="22">
        <v>60</v>
      </c>
      <c r="AA72" s="22">
        <v>62</v>
      </c>
      <c r="AB72" s="22">
        <v>128</v>
      </c>
      <c r="AC72" s="22">
        <v>130</v>
      </c>
      <c r="AD72" s="22">
        <v>109</v>
      </c>
      <c r="AE72" s="34">
        <v>272</v>
      </c>
      <c r="AF72" s="34">
        <v>363</v>
      </c>
      <c r="AG72" s="34">
        <v>320</v>
      </c>
      <c r="AH72" s="34">
        <v>411</v>
      </c>
      <c r="AI72" s="34">
        <v>348</v>
      </c>
      <c r="AJ72" s="34">
        <v>1000</v>
      </c>
      <c r="AK72" s="34">
        <v>933</v>
      </c>
      <c r="AL72" s="34">
        <v>867</v>
      </c>
      <c r="AM72" s="34">
        <v>839</v>
      </c>
    </row>
    <row r="73" spans="1:39" ht="16" thickBot="1">
      <c r="A73" s="141" t="s">
        <v>144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34"/>
      <c r="O73" s="110">
        <v>0</v>
      </c>
      <c r="P73" s="110"/>
      <c r="Q73" s="158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34"/>
      <c r="AM73" s="34"/>
    </row>
    <row r="74" spans="1:39" ht="16" thickTop="1" thickBot="1">
      <c r="A74" s="147" t="s">
        <v>145</v>
      </c>
      <c r="B74" s="27">
        <v>1193</v>
      </c>
      <c r="C74" s="27">
        <v>3507</v>
      </c>
      <c r="D74" s="27">
        <v>8264</v>
      </c>
      <c r="E74" s="27">
        <v>12912</v>
      </c>
      <c r="F74" s="27">
        <v>21288</v>
      </c>
      <c r="G74" s="27">
        <v>32076</v>
      </c>
      <c r="H74" s="27">
        <v>47533</v>
      </c>
      <c r="I74" s="27">
        <v>48644</v>
      </c>
      <c r="J74" s="27">
        <v>61520</v>
      </c>
      <c r="K74" s="27">
        <v>87629</v>
      </c>
      <c r="L74" s="27">
        <v>122318</v>
      </c>
      <c r="M74" s="27">
        <v>137753</v>
      </c>
      <c r="N74" s="39">
        <v>197331</v>
      </c>
      <c r="O74" s="108">
        <v>201350</v>
      </c>
      <c r="P74" s="108">
        <v>210139</v>
      </c>
      <c r="Q74" s="27">
        <v>47564</v>
      </c>
      <c r="R74" s="27">
        <v>48644</v>
      </c>
      <c r="S74" s="27">
        <v>63690</v>
      </c>
      <c r="T74" s="27">
        <v>43457</v>
      </c>
      <c r="U74" s="27">
        <v>59801</v>
      </c>
      <c r="V74" s="27">
        <v>61520</v>
      </c>
      <c r="W74" s="27">
        <v>75182</v>
      </c>
      <c r="X74" s="27">
        <v>57684</v>
      </c>
      <c r="Y74" s="27">
        <v>73755</v>
      </c>
      <c r="Z74" s="27">
        <v>87629</v>
      </c>
      <c r="AA74" s="27">
        <v>108908</v>
      </c>
      <c r="AB74" s="27">
        <v>85498</v>
      </c>
      <c r="AC74" s="27">
        <v>113208</v>
      </c>
      <c r="AD74" s="27">
        <v>122318</v>
      </c>
      <c r="AE74" s="39">
        <v>152618</v>
      </c>
      <c r="AF74" s="39">
        <v>120443</v>
      </c>
      <c r="AG74" s="39">
        <v>139975</v>
      </c>
      <c r="AH74" s="39">
        <v>137753</v>
      </c>
      <c r="AI74" s="39">
        <v>175457</v>
      </c>
      <c r="AJ74" s="39">
        <v>134004</v>
      </c>
      <c r="AK74" s="39">
        <v>182596</v>
      </c>
      <c r="AL74" s="39">
        <v>197331</v>
      </c>
      <c r="AM74" s="39">
        <v>238670</v>
      </c>
    </row>
    <row r="75" spans="1:39" ht="16" thickBot="1">
      <c r="A75" s="140" t="s">
        <v>146</v>
      </c>
      <c r="B75" s="26">
        <v>600</v>
      </c>
      <c r="C75" s="26">
        <v>2830</v>
      </c>
      <c r="D75" s="26">
        <v>0</v>
      </c>
      <c r="E75" s="26">
        <v>10711</v>
      </c>
      <c r="F75" s="26">
        <v>19739</v>
      </c>
      <c r="G75" s="26">
        <v>29526</v>
      </c>
      <c r="H75" s="26">
        <v>44649</v>
      </c>
      <c r="I75" s="26">
        <v>45234</v>
      </c>
      <c r="J75" s="26">
        <v>54345</v>
      </c>
      <c r="K75" s="26">
        <v>78681</v>
      </c>
      <c r="L75" s="26">
        <v>107370</v>
      </c>
      <c r="M75" s="26">
        <v>124510</v>
      </c>
      <c r="N75" s="36">
        <v>175115</v>
      </c>
      <c r="O75" s="113">
        <v>116586</v>
      </c>
      <c r="P75" s="113">
        <v>126692</v>
      </c>
      <c r="Q75" s="26">
        <v>43776</v>
      </c>
      <c r="R75" s="26">
        <v>45234</v>
      </c>
      <c r="S75" s="26">
        <v>59463</v>
      </c>
      <c r="T75" s="26">
        <v>39306</v>
      </c>
      <c r="U75" s="26">
        <v>53177</v>
      </c>
      <c r="V75" s="26">
        <v>54345</v>
      </c>
      <c r="W75" s="26">
        <v>69178</v>
      </c>
      <c r="X75" s="26">
        <v>49170</v>
      </c>
      <c r="Y75" s="26">
        <v>64810</v>
      </c>
      <c r="Z75" s="26">
        <v>78681</v>
      </c>
      <c r="AA75" s="26">
        <v>99311</v>
      </c>
      <c r="AB75" s="26">
        <v>76453</v>
      </c>
      <c r="AC75" s="26">
        <v>102680</v>
      </c>
      <c r="AD75" s="26">
        <v>107370</v>
      </c>
      <c r="AE75" s="36">
        <v>133442</v>
      </c>
      <c r="AF75" s="36">
        <v>94075</v>
      </c>
      <c r="AG75" s="36">
        <v>123520</v>
      </c>
      <c r="AH75" s="36">
        <v>124510</v>
      </c>
      <c r="AI75" s="36">
        <v>160402</v>
      </c>
      <c r="AJ75" s="36">
        <v>116165</v>
      </c>
      <c r="AK75" s="36">
        <v>163148</v>
      </c>
      <c r="AL75" s="36">
        <v>175115</v>
      </c>
      <c r="AM75" s="36">
        <v>219987</v>
      </c>
    </row>
    <row r="76" spans="1:39" ht="15">
      <c r="A76" s="141" t="s">
        <v>147</v>
      </c>
      <c r="B76" s="24">
        <v>515</v>
      </c>
      <c r="C76" s="24">
        <v>515</v>
      </c>
      <c r="D76" s="24">
        <v>515</v>
      </c>
      <c r="E76" s="24">
        <v>515</v>
      </c>
      <c r="F76" s="24">
        <v>515</v>
      </c>
      <c r="G76" s="24">
        <v>515</v>
      </c>
      <c r="H76" s="24">
        <v>515</v>
      </c>
      <c r="I76" s="24">
        <v>515</v>
      </c>
      <c r="J76" s="24">
        <v>515</v>
      </c>
      <c r="K76" s="24">
        <v>515</v>
      </c>
      <c r="L76" s="24">
        <v>515</v>
      </c>
      <c r="M76" s="24">
        <v>515</v>
      </c>
      <c r="N76" s="38">
        <v>515</v>
      </c>
      <c r="O76" s="115">
        <v>515</v>
      </c>
      <c r="P76" s="115">
        <v>515</v>
      </c>
      <c r="Q76" s="24">
        <v>515</v>
      </c>
      <c r="R76" s="24">
        <v>515</v>
      </c>
      <c r="S76" s="24">
        <v>515</v>
      </c>
      <c r="T76" s="24">
        <v>515</v>
      </c>
      <c r="U76" s="24">
        <v>515</v>
      </c>
      <c r="V76" s="24">
        <v>515</v>
      </c>
      <c r="W76" s="24">
        <v>515</v>
      </c>
      <c r="X76" s="24">
        <v>515</v>
      </c>
      <c r="Y76" s="24">
        <v>515</v>
      </c>
      <c r="Z76" s="24">
        <v>515</v>
      </c>
      <c r="AA76" s="24">
        <v>515</v>
      </c>
      <c r="AB76" s="24">
        <v>515</v>
      </c>
      <c r="AC76" s="24">
        <v>515</v>
      </c>
      <c r="AD76" s="24">
        <v>515</v>
      </c>
      <c r="AE76" s="38">
        <v>515</v>
      </c>
      <c r="AF76" s="38">
        <v>515</v>
      </c>
      <c r="AG76" s="38">
        <v>515</v>
      </c>
      <c r="AH76" s="38">
        <v>515</v>
      </c>
      <c r="AI76" s="38">
        <v>515</v>
      </c>
      <c r="AJ76" s="38">
        <v>515</v>
      </c>
      <c r="AK76" s="38">
        <v>515</v>
      </c>
      <c r="AL76" s="38">
        <v>515</v>
      </c>
      <c r="AM76" s="38">
        <v>515</v>
      </c>
    </row>
    <row r="77" spans="1:39" ht="15">
      <c r="A77" s="141" t="s">
        <v>148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34">
        <v>0</v>
      </c>
      <c r="O77" s="110">
        <v>0</v>
      </c>
      <c r="P77" s="110"/>
      <c r="Q77" s="158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</row>
    <row r="78" spans="1:39" ht="15">
      <c r="A78" s="141" t="s">
        <v>149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34">
        <v>0</v>
      </c>
      <c r="O78" s="110">
        <v>0</v>
      </c>
      <c r="P78" s="110"/>
      <c r="Q78" s="158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</row>
    <row r="79" spans="1:39" ht="29">
      <c r="A79" s="141" t="s">
        <v>150</v>
      </c>
      <c r="B79" s="22">
        <v>1050</v>
      </c>
      <c r="C79" s="22">
        <v>1050</v>
      </c>
      <c r="D79" s="22">
        <v>172</v>
      </c>
      <c r="E79" s="22">
        <v>493</v>
      </c>
      <c r="F79" s="22">
        <v>621</v>
      </c>
      <c r="G79" s="22">
        <v>788</v>
      </c>
      <c r="H79" s="22">
        <v>894</v>
      </c>
      <c r="I79" s="22">
        <v>7311</v>
      </c>
      <c r="J79" s="22">
        <v>9807</v>
      </c>
      <c r="K79" s="22">
        <v>16578</v>
      </c>
      <c r="L79" s="22">
        <v>28547</v>
      </c>
      <c r="M79" s="22">
        <v>33306</v>
      </c>
      <c r="N79" s="34">
        <v>38580</v>
      </c>
      <c r="O79" s="110">
        <v>38580</v>
      </c>
      <c r="P79" s="110">
        <v>57092</v>
      </c>
      <c r="Q79" s="158">
        <v>7311</v>
      </c>
      <c r="R79" s="22">
        <v>7311</v>
      </c>
      <c r="S79" s="22">
        <v>7311</v>
      </c>
      <c r="T79" s="22">
        <v>9807</v>
      </c>
      <c r="U79" s="22">
        <v>9807</v>
      </c>
      <c r="V79" s="22">
        <v>9807</v>
      </c>
      <c r="W79" s="22">
        <v>9807</v>
      </c>
      <c r="X79" s="22">
        <v>16578</v>
      </c>
      <c r="Y79" s="22">
        <v>16578</v>
      </c>
      <c r="Z79" s="22">
        <v>16578</v>
      </c>
      <c r="AA79" s="22">
        <v>16578</v>
      </c>
      <c r="AB79" s="22">
        <v>28547</v>
      </c>
      <c r="AC79" s="22">
        <v>28547</v>
      </c>
      <c r="AD79" s="22">
        <v>28547</v>
      </c>
      <c r="AE79" s="34">
        <v>28547</v>
      </c>
      <c r="AF79" s="34">
        <v>33306</v>
      </c>
      <c r="AG79" s="34">
        <v>33306</v>
      </c>
      <c r="AH79" s="34">
        <v>33306</v>
      </c>
      <c r="AI79" s="34">
        <v>33306</v>
      </c>
      <c r="AJ79" s="34">
        <v>38580</v>
      </c>
      <c r="AK79" s="34">
        <v>38580</v>
      </c>
      <c r="AL79" s="34">
        <v>38580</v>
      </c>
      <c r="AM79" s="34">
        <v>38580</v>
      </c>
    </row>
    <row r="80" spans="1:39" ht="15">
      <c r="A80" s="141" t="s">
        <v>151</v>
      </c>
      <c r="B80" s="22">
        <v>0</v>
      </c>
      <c r="C80" s="22">
        <v>0</v>
      </c>
      <c r="D80" s="22">
        <v>-2</v>
      </c>
      <c r="E80" s="22">
        <v>-3</v>
      </c>
      <c r="F80" s="22">
        <v>-3</v>
      </c>
      <c r="G80" s="22">
        <v>-6</v>
      </c>
      <c r="H80" s="22">
        <v>7</v>
      </c>
      <c r="I80" s="22">
        <v>-75</v>
      </c>
      <c r="J80" s="22">
        <v>-55</v>
      </c>
      <c r="K80" s="22">
        <v>181</v>
      </c>
      <c r="L80" s="22">
        <v>38</v>
      </c>
      <c r="M80" s="22">
        <v>-7</v>
      </c>
      <c r="N80" s="34">
        <v>-604</v>
      </c>
      <c r="O80" s="110">
        <v>-3166</v>
      </c>
      <c r="P80" s="110">
        <v>-2022</v>
      </c>
      <c r="Q80" s="158">
        <v>-61</v>
      </c>
      <c r="R80" s="22">
        <v>-75</v>
      </c>
      <c r="S80" s="22">
        <v>-70</v>
      </c>
      <c r="T80" s="22">
        <v>-82</v>
      </c>
      <c r="U80" s="22">
        <v>49</v>
      </c>
      <c r="V80" s="22">
        <v>-55</v>
      </c>
      <c r="W80" s="22">
        <v>64</v>
      </c>
      <c r="X80" s="22">
        <v>-5</v>
      </c>
      <c r="Y80" s="22">
        <v>81</v>
      </c>
      <c r="Z80" s="22">
        <v>181</v>
      </c>
      <c r="AA80" s="22">
        <v>10</v>
      </c>
      <c r="AB80" s="22">
        <v>-76</v>
      </c>
      <c r="AC80" s="22">
        <v>-55</v>
      </c>
      <c r="AD80" s="22">
        <v>38</v>
      </c>
      <c r="AE80" s="34">
        <v>-118</v>
      </c>
      <c r="AF80" s="34">
        <v>-67</v>
      </c>
      <c r="AG80" s="34">
        <v>-46</v>
      </c>
      <c r="AH80" s="34">
        <v>-391</v>
      </c>
      <c r="AI80" s="34">
        <v>-513</v>
      </c>
      <c r="AJ80" s="34">
        <v>-357</v>
      </c>
      <c r="AK80" s="34">
        <v>-559</v>
      </c>
      <c r="AL80" s="34">
        <v>-604</v>
      </c>
      <c r="AM80" s="34">
        <v>-899</v>
      </c>
    </row>
    <row r="81" spans="1:39" ht="29">
      <c r="A81" s="141" t="s">
        <v>152</v>
      </c>
      <c r="B81" s="22">
        <v>0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34">
        <v>0</v>
      </c>
      <c r="O81" s="110">
        <v>0</v>
      </c>
      <c r="P81" s="110" t="s">
        <v>186</v>
      </c>
      <c r="Q81" s="158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</row>
    <row r="82" spans="1:39" ht="15">
      <c r="A82" s="141" t="s">
        <v>153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34">
        <v>0</v>
      </c>
      <c r="O82" s="110">
        <v>0</v>
      </c>
      <c r="P82" s="110" t="s">
        <v>185</v>
      </c>
      <c r="Q82" s="158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34">
        <v>0</v>
      </c>
      <c r="AF82" s="5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</row>
    <row r="83" spans="1:39" ht="16" thickBot="1">
      <c r="A83" s="141" t="s">
        <v>154</v>
      </c>
      <c r="B83" s="22">
        <v>1190</v>
      </c>
      <c r="C83" s="22">
        <v>2396</v>
      </c>
      <c r="D83" s="22">
        <v>5661</v>
      </c>
      <c r="E83" s="22">
        <v>9700</v>
      </c>
      <c r="F83" s="22">
        <v>18557</v>
      </c>
      <c r="G83" s="22">
        <v>28073</v>
      </c>
      <c r="H83" s="22">
        <v>42917</v>
      </c>
      <c r="I83" s="22">
        <v>48305</v>
      </c>
      <c r="J83" s="22">
        <v>57246</v>
      </c>
      <c r="K83" s="22">
        <v>76119</v>
      </c>
      <c r="L83" s="22">
        <v>100160</v>
      </c>
      <c r="M83" s="22">
        <v>90696</v>
      </c>
      <c r="N83" s="34">
        <v>136624</v>
      </c>
      <c r="O83" s="110">
        <v>80657</v>
      </c>
      <c r="P83" s="110">
        <v>71107</v>
      </c>
      <c r="Q83" s="158">
        <v>35503</v>
      </c>
      <c r="R83" s="22">
        <v>48305</v>
      </c>
      <c r="S83" s="22">
        <v>14226</v>
      </c>
      <c r="T83" s="22">
        <v>28328</v>
      </c>
      <c r="U83" s="22">
        <v>42068</v>
      </c>
      <c r="V83" s="22">
        <v>57246</v>
      </c>
      <c r="W83" s="22">
        <v>14714</v>
      </c>
      <c r="X83" s="22">
        <v>31082</v>
      </c>
      <c r="Y83" s="22">
        <v>46897</v>
      </c>
      <c r="Z83" s="22">
        <v>76119</v>
      </c>
      <c r="AA83" s="22">
        <v>20802</v>
      </c>
      <c r="AB83" s="22">
        <v>46439</v>
      </c>
      <c r="AC83" s="22">
        <v>72645</v>
      </c>
      <c r="AD83" s="22">
        <v>78270</v>
      </c>
      <c r="AE83" s="34">
        <v>104498</v>
      </c>
      <c r="AF83" s="54">
        <v>60322</v>
      </c>
      <c r="AG83" s="34">
        <f>AG84-AG80-AG79-AG76</f>
        <v>89745</v>
      </c>
      <c r="AH83" s="34">
        <v>91080</v>
      </c>
      <c r="AI83" s="34">
        <v>127094</v>
      </c>
      <c r="AJ83" s="34">
        <v>77427</v>
      </c>
      <c r="AK83" s="34">
        <v>124612</v>
      </c>
      <c r="AL83" s="34">
        <v>136624</v>
      </c>
      <c r="AM83" s="34">
        <v>181791</v>
      </c>
    </row>
    <row r="84" spans="1:39" ht="30" thickBot="1">
      <c r="A84" s="140" t="s">
        <v>155</v>
      </c>
      <c r="B84" s="26">
        <v>600</v>
      </c>
      <c r="C84" s="26">
        <v>2820</v>
      </c>
      <c r="D84" s="26">
        <v>0</v>
      </c>
      <c r="E84" s="26">
        <v>10711</v>
      </c>
      <c r="F84" s="26">
        <v>19739</v>
      </c>
      <c r="G84" s="26">
        <v>29526</v>
      </c>
      <c r="H84" s="26">
        <v>29526</v>
      </c>
      <c r="I84" s="26">
        <v>45234</v>
      </c>
      <c r="J84" s="26">
        <v>54345</v>
      </c>
      <c r="K84" s="26">
        <v>78681</v>
      </c>
      <c r="L84" s="26">
        <v>107370</v>
      </c>
      <c r="M84" s="26">
        <v>124510</v>
      </c>
      <c r="N84" s="36">
        <v>175115</v>
      </c>
      <c r="O84" s="113">
        <v>116586</v>
      </c>
      <c r="P84" s="113">
        <v>126692</v>
      </c>
      <c r="Q84" s="26">
        <v>43776</v>
      </c>
      <c r="R84" s="26">
        <v>45234</v>
      </c>
      <c r="S84" s="26">
        <v>59463</v>
      </c>
      <c r="T84" s="26">
        <v>39306</v>
      </c>
      <c r="U84" s="26">
        <v>53177</v>
      </c>
      <c r="V84" s="26">
        <v>54345</v>
      </c>
      <c r="W84" s="26">
        <v>69178</v>
      </c>
      <c r="X84" s="26">
        <v>49170</v>
      </c>
      <c r="Y84" s="26">
        <v>64810</v>
      </c>
      <c r="Z84" s="26">
        <v>78681</v>
      </c>
      <c r="AA84" s="26">
        <v>99311</v>
      </c>
      <c r="AB84" s="26">
        <v>76453</v>
      </c>
      <c r="AC84" s="26">
        <v>102680</v>
      </c>
      <c r="AD84" s="26">
        <v>107370</v>
      </c>
      <c r="AE84" s="36">
        <v>133442</v>
      </c>
      <c r="AF84" s="55">
        <v>94075</v>
      </c>
      <c r="AG84" s="36">
        <v>123520</v>
      </c>
      <c r="AH84" s="36">
        <v>124510</v>
      </c>
      <c r="AI84" s="36">
        <v>160402</v>
      </c>
      <c r="AJ84" s="36">
        <v>116165</v>
      </c>
      <c r="AK84" s="36">
        <v>163148</v>
      </c>
      <c r="AL84" s="36">
        <v>175115</v>
      </c>
      <c r="AM84" s="36">
        <v>219987</v>
      </c>
    </row>
    <row r="85" spans="1:39" ht="16" thickBot="1">
      <c r="A85" s="140" t="s">
        <v>156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40">
        <v>0</v>
      </c>
      <c r="O85" s="116">
        <v>0</v>
      </c>
      <c r="P85" s="116" t="s">
        <v>185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0</v>
      </c>
      <c r="Y85" s="21">
        <v>0</v>
      </c>
      <c r="Z85" s="21">
        <v>0</v>
      </c>
      <c r="AA85" s="21">
        <v>0</v>
      </c>
      <c r="AB85" s="21">
        <v>0</v>
      </c>
      <c r="AC85" s="21">
        <v>0</v>
      </c>
      <c r="AD85" s="21">
        <v>0</v>
      </c>
      <c r="AE85" s="40">
        <v>0</v>
      </c>
      <c r="AF85" s="40">
        <v>0</v>
      </c>
      <c r="AG85" s="40">
        <v>0</v>
      </c>
      <c r="AH85" s="40">
        <v>0</v>
      </c>
      <c r="AI85" s="40">
        <v>0</v>
      </c>
      <c r="AJ85" s="40">
        <v>0</v>
      </c>
      <c r="AK85" s="40">
        <v>0</v>
      </c>
      <c r="AL85" s="40">
        <v>0</v>
      </c>
      <c r="AM85" s="40">
        <v>0</v>
      </c>
    </row>
    <row r="86" spans="1:39" ht="16" thickBot="1">
      <c r="A86" s="140" t="s">
        <v>157</v>
      </c>
      <c r="B86" s="21">
        <v>0</v>
      </c>
      <c r="C86" s="21">
        <v>1</v>
      </c>
      <c r="D86" s="21">
        <v>5</v>
      </c>
      <c r="E86" s="21">
        <v>6</v>
      </c>
      <c r="F86" s="21">
        <v>4</v>
      </c>
      <c r="G86" s="21">
        <v>1</v>
      </c>
      <c r="H86" s="21">
        <v>0</v>
      </c>
      <c r="I86" s="21">
        <v>0</v>
      </c>
      <c r="J86" s="21">
        <v>10</v>
      </c>
      <c r="K86" s="21">
        <v>2339</v>
      </c>
      <c r="L86" s="21">
        <v>1536</v>
      </c>
      <c r="M86" s="21">
        <v>796</v>
      </c>
      <c r="N86" s="40">
        <v>75</v>
      </c>
      <c r="O86" s="116">
        <v>2144</v>
      </c>
      <c r="P86" s="116">
        <v>2362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10</v>
      </c>
      <c r="W86" s="21">
        <v>0</v>
      </c>
      <c r="X86" s="21">
        <v>2945</v>
      </c>
      <c r="Y86" s="21">
        <v>3808</v>
      </c>
      <c r="Z86" s="21">
        <v>2339</v>
      </c>
      <c r="AA86" s="21">
        <v>2135</v>
      </c>
      <c r="AB86" s="21">
        <v>1934</v>
      </c>
      <c r="AC86" s="21">
        <v>1742</v>
      </c>
      <c r="AD86" s="21">
        <v>1536</v>
      </c>
      <c r="AE86" s="40">
        <v>1372</v>
      </c>
      <c r="AF86" s="40">
        <v>1145</v>
      </c>
      <c r="AG86" s="40">
        <v>949</v>
      </c>
      <c r="AH86" s="40">
        <v>796</v>
      </c>
      <c r="AI86" s="40">
        <v>657</v>
      </c>
      <c r="AJ86" s="40">
        <v>463</v>
      </c>
      <c r="AK86" s="40">
        <v>264</v>
      </c>
      <c r="AL86" s="40">
        <v>75</v>
      </c>
      <c r="AM86" s="40">
        <v>0</v>
      </c>
    </row>
    <row r="87" spans="1:39" ht="15">
      <c r="A87" s="141" t="s">
        <v>158</v>
      </c>
      <c r="B87" s="24">
        <v>0</v>
      </c>
      <c r="C87" s="24">
        <v>1</v>
      </c>
      <c r="D87" s="24">
        <v>5</v>
      </c>
      <c r="E87" s="24">
        <v>6</v>
      </c>
      <c r="F87" s="24">
        <v>4</v>
      </c>
      <c r="G87" s="24">
        <v>1</v>
      </c>
      <c r="H87" s="24">
        <v>0</v>
      </c>
      <c r="I87" s="24">
        <v>0</v>
      </c>
      <c r="J87" s="24">
        <v>10</v>
      </c>
      <c r="K87" s="24">
        <v>0</v>
      </c>
      <c r="L87" s="24">
        <v>0</v>
      </c>
      <c r="M87" s="24">
        <v>1</v>
      </c>
      <c r="N87" s="38">
        <v>0</v>
      </c>
      <c r="O87" s="115">
        <v>0</v>
      </c>
      <c r="P87" s="115"/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10</v>
      </c>
      <c r="W87" s="24">
        <v>0</v>
      </c>
      <c r="X87" s="24">
        <v>0</v>
      </c>
      <c r="Y87" s="24">
        <v>23</v>
      </c>
      <c r="Z87" s="24">
        <v>0</v>
      </c>
      <c r="AA87" s="24">
        <v>0</v>
      </c>
      <c r="AB87" s="24">
        <v>0</v>
      </c>
      <c r="AC87" s="24">
        <v>8</v>
      </c>
      <c r="AD87" s="24">
        <v>0</v>
      </c>
      <c r="AE87" s="38">
        <v>33</v>
      </c>
      <c r="AF87" s="38">
        <v>2</v>
      </c>
      <c r="AG87" s="38">
        <v>0</v>
      </c>
      <c r="AH87" s="38">
        <v>1</v>
      </c>
      <c r="AI87" s="38">
        <v>63</v>
      </c>
      <c r="AJ87" s="38">
        <v>0</v>
      </c>
      <c r="AK87" s="38">
        <v>0</v>
      </c>
      <c r="AL87" s="38">
        <v>0</v>
      </c>
      <c r="AM87" s="38">
        <v>0</v>
      </c>
    </row>
    <row r="88" spans="1:39" ht="15">
      <c r="A88" s="141" t="s">
        <v>159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34">
        <v>0</v>
      </c>
      <c r="O88" s="115">
        <v>0</v>
      </c>
      <c r="P88" s="115"/>
      <c r="Q88" s="159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35">
        <v>0</v>
      </c>
      <c r="AF88" s="35">
        <v>0</v>
      </c>
      <c r="AG88" s="35">
        <v>0</v>
      </c>
      <c r="AH88" s="34">
        <v>0</v>
      </c>
      <c r="AI88" s="34">
        <v>0</v>
      </c>
      <c r="AJ88" s="34">
        <v>0</v>
      </c>
      <c r="AK88" s="34">
        <v>0</v>
      </c>
      <c r="AL88" s="34">
        <v>0</v>
      </c>
      <c r="AM88" s="34">
        <v>0</v>
      </c>
    </row>
    <row r="89" spans="1:39" ht="15">
      <c r="A89" s="141" t="s">
        <v>160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34">
        <v>0</v>
      </c>
      <c r="O89" s="115">
        <v>0</v>
      </c>
      <c r="P89" s="115"/>
      <c r="Q89" s="159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35">
        <v>0</v>
      </c>
      <c r="AF89" s="35">
        <v>0</v>
      </c>
      <c r="AG89" s="35">
        <v>0</v>
      </c>
      <c r="AH89" s="34">
        <v>0</v>
      </c>
      <c r="AI89" s="34">
        <v>0</v>
      </c>
      <c r="AJ89" s="34">
        <v>0</v>
      </c>
      <c r="AK89" s="34">
        <v>0</v>
      </c>
      <c r="AL89" s="34">
        <v>0</v>
      </c>
      <c r="AM89" s="34">
        <v>0</v>
      </c>
    </row>
    <row r="90" spans="1:39" ht="15">
      <c r="A90" s="4" t="s">
        <v>161</v>
      </c>
      <c r="B90" s="25"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34">
        <v>0</v>
      </c>
      <c r="O90" s="115">
        <v>0</v>
      </c>
      <c r="P90" s="115"/>
      <c r="Q90" s="159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35">
        <v>0</v>
      </c>
      <c r="AF90" s="35">
        <v>0</v>
      </c>
      <c r="AG90" s="35">
        <v>0</v>
      </c>
      <c r="AH90" s="34">
        <v>0</v>
      </c>
      <c r="AI90" s="34">
        <v>0</v>
      </c>
      <c r="AJ90" s="34">
        <v>0</v>
      </c>
      <c r="AK90" s="34">
        <v>0</v>
      </c>
      <c r="AL90" s="34">
        <v>0</v>
      </c>
      <c r="AM90" s="34">
        <v>0</v>
      </c>
    </row>
    <row r="91" spans="1:39" ht="15">
      <c r="A91" s="141" t="s">
        <v>162</v>
      </c>
      <c r="B91" s="25">
        <v>0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2338</v>
      </c>
      <c r="L91" s="25">
        <v>1536</v>
      </c>
      <c r="M91" s="25">
        <v>795</v>
      </c>
      <c r="N91" s="34">
        <v>75</v>
      </c>
      <c r="O91" s="111">
        <v>75</v>
      </c>
      <c r="P91" s="115"/>
      <c r="Q91" s="159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2945</v>
      </c>
      <c r="Y91" s="25">
        <v>3785</v>
      </c>
      <c r="Z91" s="25">
        <v>2338</v>
      </c>
      <c r="AA91" s="25">
        <v>2135</v>
      </c>
      <c r="AB91" s="25">
        <v>1934</v>
      </c>
      <c r="AC91" s="25">
        <v>1734</v>
      </c>
      <c r="AD91" s="25">
        <v>1536</v>
      </c>
      <c r="AE91" s="35">
        <v>1339</v>
      </c>
      <c r="AF91" s="35">
        <v>1143</v>
      </c>
      <c r="AG91" s="35">
        <v>949</v>
      </c>
      <c r="AH91" s="34">
        <v>795</v>
      </c>
      <c r="AI91" s="34">
        <v>594</v>
      </c>
      <c r="AJ91" s="34">
        <v>463</v>
      </c>
      <c r="AK91" s="34">
        <v>264</v>
      </c>
      <c r="AL91" s="34">
        <v>75</v>
      </c>
      <c r="AM91" s="34">
        <v>0</v>
      </c>
    </row>
    <row r="92" spans="1:39" ht="15">
      <c r="A92" s="4" t="s">
        <v>172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111">
        <v>2069</v>
      </c>
      <c r="P92" s="110">
        <v>2351</v>
      </c>
      <c r="Q92" s="159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</row>
    <row r="93" spans="1:39" ht="16" thickBot="1">
      <c r="A93" s="141" t="s">
        <v>163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34">
        <v>0</v>
      </c>
      <c r="O93" s="111"/>
      <c r="P93" s="110" t="s">
        <v>185</v>
      </c>
      <c r="Q93" s="159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35">
        <v>0</v>
      </c>
      <c r="AF93" s="35">
        <v>0</v>
      </c>
      <c r="AG93" s="35">
        <v>0</v>
      </c>
      <c r="AH93" s="34">
        <v>0</v>
      </c>
      <c r="AI93" s="34">
        <v>0</v>
      </c>
      <c r="AJ93" s="34">
        <v>0</v>
      </c>
      <c r="AK93" s="34">
        <v>0</v>
      </c>
      <c r="AL93" s="34">
        <v>0</v>
      </c>
      <c r="AM93" s="34">
        <v>0</v>
      </c>
    </row>
    <row r="94" spans="1:39" ht="16" thickBot="1">
      <c r="A94" s="140" t="s">
        <v>164</v>
      </c>
      <c r="B94" s="26">
        <v>592</v>
      </c>
      <c r="C94" s="26">
        <v>686</v>
      </c>
      <c r="D94" s="26">
        <v>1245</v>
      </c>
      <c r="E94" s="26">
        <v>2195</v>
      </c>
      <c r="F94" s="26">
        <v>1545</v>
      </c>
      <c r="G94" s="26">
        <v>2549</v>
      </c>
      <c r="H94" s="26">
        <v>2884</v>
      </c>
      <c r="I94" s="26">
        <v>3410</v>
      </c>
      <c r="J94" s="26">
        <v>7165</v>
      </c>
      <c r="K94" s="26">
        <v>6609</v>
      </c>
      <c r="L94" s="26">
        <v>13412</v>
      </c>
      <c r="M94" s="26">
        <v>12448</v>
      </c>
      <c r="N94" s="36">
        <v>22141</v>
      </c>
      <c r="O94" s="113">
        <v>82620</v>
      </c>
      <c r="P94" s="113">
        <v>81085</v>
      </c>
      <c r="Q94" s="26">
        <v>3788</v>
      </c>
      <c r="R94" s="26">
        <v>3410</v>
      </c>
      <c r="S94" s="26">
        <v>4227</v>
      </c>
      <c r="T94" s="26">
        <v>4151</v>
      </c>
      <c r="U94" s="26">
        <v>6624</v>
      </c>
      <c r="V94" s="26">
        <v>7165</v>
      </c>
      <c r="W94" s="26">
        <v>6004</v>
      </c>
      <c r="X94" s="26">
        <v>5570</v>
      </c>
      <c r="Y94" s="26">
        <v>5137</v>
      </c>
      <c r="Z94" s="26">
        <v>6609</v>
      </c>
      <c r="AA94" s="26">
        <v>7461</v>
      </c>
      <c r="AB94" s="26">
        <v>7111</v>
      </c>
      <c r="AC94" s="26">
        <v>8786</v>
      </c>
      <c r="AD94" s="26">
        <v>13412</v>
      </c>
      <c r="AE94" s="36">
        <v>17804</v>
      </c>
      <c r="AF94" s="36">
        <v>25223</v>
      </c>
      <c r="AG94" s="36">
        <v>15506</v>
      </c>
      <c r="AH94" s="36">
        <v>12446</v>
      </c>
      <c r="AI94" s="36">
        <v>14398</v>
      </c>
      <c r="AJ94" s="36">
        <v>17376</v>
      </c>
      <c r="AK94" s="36">
        <v>19184</v>
      </c>
      <c r="AL94" s="36">
        <v>22141</v>
      </c>
      <c r="AM94" s="36">
        <v>18683</v>
      </c>
    </row>
    <row r="95" spans="1:39" ht="15">
      <c r="A95" s="141" t="s">
        <v>161</v>
      </c>
      <c r="B95" s="23">
        <v>398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38">
        <v>0</v>
      </c>
      <c r="O95" s="111"/>
      <c r="P95" s="110" t="s">
        <v>185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3">
        <v>0</v>
      </c>
      <c r="AE95" s="37">
        <v>0</v>
      </c>
      <c r="AF95" s="37">
        <v>0</v>
      </c>
      <c r="AG95" s="37">
        <v>0</v>
      </c>
      <c r="AH95" s="38">
        <v>0</v>
      </c>
      <c r="AI95" s="38">
        <v>0</v>
      </c>
      <c r="AJ95" s="38">
        <v>0</v>
      </c>
      <c r="AK95" s="38">
        <v>0</v>
      </c>
      <c r="AL95" s="38">
        <v>0</v>
      </c>
      <c r="AM95" s="38">
        <v>0</v>
      </c>
    </row>
    <row r="96" spans="1:39" ht="15">
      <c r="A96" s="141" t="s">
        <v>162</v>
      </c>
      <c r="B96" s="25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827</v>
      </c>
      <c r="L96" s="25">
        <v>803</v>
      </c>
      <c r="M96" s="25">
        <v>820</v>
      </c>
      <c r="N96" s="34">
        <v>912</v>
      </c>
      <c r="O96" s="111">
        <v>912</v>
      </c>
      <c r="P96" s="110">
        <v>1078</v>
      </c>
      <c r="Q96" s="159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709</v>
      </c>
      <c r="Y96" s="25">
        <v>178</v>
      </c>
      <c r="Z96" s="25">
        <v>827</v>
      </c>
      <c r="AA96" s="25">
        <v>821</v>
      </c>
      <c r="AB96" s="25">
        <v>815</v>
      </c>
      <c r="AC96" s="25">
        <v>809</v>
      </c>
      <c r="AD96" s="25">
        <v>803</v>
      </c>
      <c r="AE96" s="35">
        <v>798</v>
      </c>
      <c r="AF96" s="35">
        <v>792</v>
      </c>
      <c r="AG96" s="35">
        <v>786</v>
      </c>
      <c r="AH96" s="34">
        <v>820</v>
      </c>
      <c r="AI96" s="34">
        <v>813</v>
      </c>
      <c r="AJ96" s="34">
        <v>807</v>
      </c>
      <c r="AK96" s="34">
        <v>801</v>
      </c>
      <c r="AL96" s="34">
        <v>912</v>
      </c>
      <c r="AM96" s="34">
        <v>756</v>
      </c>
    </row>
    <row r="97" spans="1:39" ht="15">
      <c r="A97" s="141" t="s">
        <v>165</v>
      </c>
      <c r="B97" s="22">
        <v>87</v>
      </c>
      <c r="C97" s="22">
        <v>159</v>
      </c>
      <c r="D97" s="22">
        <v>69</v>
      </c>
      <c r="E97" s="22">
        <v>748</v>
      </c>
      <c r="F97" s="22">
        <v>364</v>
      </c>
      <c r="G97" s="22">
        <v>668</v>
      </c>
      <c r="H97" s="22">
        <v>2231</v>
      </c>
      <c r="I97" s="22">
        <v>2807</v>
      </c>
      <c r="J97" s="22">
        <v>4324</v>
      </c>
      <c r="K97" s="22">
        <v>4856</v>
      </c>
      <c r="L97" s="22">
        <v>6821</v>
      </c>
      <c r="M97" s="22">
        <v>11154</v>
      </c>
      <c r="N97" s="34">
        <v>15081</v>
      </c>
      <c r="O97" s="110">
        <v>8915</v>
      </c>
      <c r="P97" s="110">
        <v>9235</v>
      </c>
      <c r="Q97" s="158">
        <v>3259</v>
      </c>
      <c r="R97" s="22">
        <v>2807</v>
      </c>
      <c r="S97" s="22">
        <v>3137</v>
      </c>
      <c r="T97" s="22">
        <v>3450</v>
      </c>
      <c r="U97" s="22">
        <v>4690</v>
      </c>
      <c r="V97" s="22">
        <v>4324</v>
      </c>
      <c r="W97" s="22">
        <v>4530</v>
      </c>
      <c r="X97" s="22">
        <v>4487</v>
      </c>
      <c r="Y97" s="22">
        <v>4652</v>
      </c>
      <c r="Z97" s="22">
        <v>4856</v>
      </c>
      <c r="AA97" s="22">
        <v>6291</v>
      </c>
      <c r="AB97" s="22">
        <v>6023</v>
      </c>
      <c r="AC97" s="22">
        <v>7185</v>
      </c>
      <c r="AD97" s="22">
        <v>6821</v>
      </c>
      <c r="AE97" s="34">
        <v>8747</v>
      </c>
      <c r="AF97" s="34">
        <v>9014</v>
      </c>
      <c r="AG97" s="34">
        <v>6207</v>
      </c>
      <c r="AH97" s="34">
        <v>11153</v>
      </c>
      <c r="AI97" s="34">
        <v>12863</v>
      </c>
      <c r="AJ97" s="34">
        <v>15203</v>
      </c>
      <c r="AK97" s="34">
        <v>16973</v>
      </c>
      <c r="AL97" s="34">
        <v>15081</v>
      </c>
      <c r="AM97" s="34">
        <v>15616</v>
      </c>
    </row>
    <row r="98" spans="1:39" ht="15">
      <c r="A98" s="141" t="s">
        <v>166</v>
      </c>
      <c r="B98" s="22">
        <v>0</v>
      </c>
      <c r="C98" s="22">
        <v>0</v>
      </c>
      <c r="D98" s="22">
        <v>0</v>
      </c>
      <c r="E98" s="22">
        <v>1036</v>
      </c>
      <c r="F98" s="22">
        <v>593</v>
      </c>
      <c r="G98" s="22">
        <v>973</v>
      </c>
      <c r="H98" s="22">
        <v>648</v>
      </c>
      <c r="I98" s="22">
        <v>602</v>
      </c>
      <c r="J98" s="22">
        <v>2643</v>
      </c>
      <c r="K98" s="22">
        <v>687</v>
      </c>
      <c r="L98" s="22">
        <v>5483</v>
      </c>
      <c r="M98" s="22">
        <v>150</v>
      </c>
      <c r="N98" s="34">
        <v>5089</v>
      </c>
      <c r="O98" s="110">
        <v>5089</v>
      </c>
      <c r="P98" s="110">
        <v>484</v>
      </c>
      <c r="Q98" s="158">
        <v>521</v>
      </c>
      <c r="R98" s="22">
        <v>602</v>
      </c>
      <c r="S98" s="22">
        <v>1090</v>
      </c>
      <c r="T98" s="22">
        <v>696</v>
      </c>
      <c r="U98" s="22">
        <v>1931</v>
      </c>
      <c r="V98" s="22">
        <v>2643</v>
      </c>
      <c r="W98" s="22">
        <v>1289</v>
      </c>
      <c r="X98" s="22">
        <v>31</v>
      </c>
      <c r="Y98" s="22">
        <v>110</v>
      </c>
      <c r="Z98" s="22">
        <v>687</v>
      </c>
      <c r="AA98" s="22">
        <v>92</v>
      </c>
      <c r="AB98" s="22">
        <v>98</v>
      </c>
      <c r="AC98" s="22">
        <v>501</v>
      </c>
      <c r="AD98" s="22">
        <v>5483</v>
      </c>
      <c r="AE98" s="34">
        <v>7970</v>
      </c>
      <c r="AF98" s="34">
        <v>15061</v>
      </c>
      <c r="AG98" s="34">
        <v>8296</v>
      </c>
      <c r="AH98" s="34">
        <v>150</v>
      </c>
      <c r="AI98" s="34">
        <v>199</v>
      </c>
      <c r="AJ98" s="34">
        <v>510</v>
      </c>
      <c r="AK98" s="34">
        <v>395</v>
      </c>
      <c r="AL98" s="34">
        <v>5089</v>
      </c>
      <c r="AM98" s="34">
        <v>269</v>
      </c>
    </row>
    <row r="99" spans="1:39" ht="15">
      <c r="A99" s="4" t="s">
        <v>167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34">
        <v>0</v>
      </c>
      <c r="O99" s="110">
        <v>0</v>
      </c>
      <c r="P99" s="110" t="s">
        <v>185</v>
      </c>
      <c r="Q99" s="158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0</v>
      </c>
      <c r="AK99" s="34">
        <v>0</v>
      </c>
      <c r="AL99" s="34">
        <v>0</v>
      </c>
      <c r="AM99" s="34">
        <v>0</v>
      </c>
    </row>
    <row r="100" spans="1:39" ht="15">
      <c r="A100" s="4" t="s">
        <v>168</v>
      </c>
      <c r="B100" s="22">
        <v>30</v>
      </c>
      <c r="C100" s="22">
        <v>0</v>
      </c>
      <c r="D100" s="22">
        <v>212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34">
        <v>0</v>
      </c>
      <c r="O100" s="110">
        <v>0</v>
      </c>
      <c r="P100" s="110" t="s">
        <v>185</v>
      </c>
      <c r="Q100" s="158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34">
        <v>0</v>
      </c>
      <c r="AM100" s="34">
        <v>0</v>
      </c>
    </row>
    <row r="101" spans="1:39" ht="15">
      <c r="A101" s="4" t="s">
        <v>172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110">
        <v>66644</v>
      </c>
      <c r="P101" s="110">
        <v>68657</v>
      </c>
      <c r="Q101" s="158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0</v>
      </c>
      <c r="AL101" s="22">
        <v>0</v>
      </c>
      <c r="AM101" s="22">
        <v>0</v>
      </c>
    </row>
    <row r="102" spans="1:39" ht="15">
      <c r="A102" s="141" t="s">
        <v>169</v>
      </c>
      <c r="B102" s="22">
        <v>78</v>
      </c>
      <c r="C102" s="22">
        <v>528</v>
      </c>
      <c r="D102" s="22">
        <v>963</v>
      </c>
      <c r="E102" s="22">
        <v>411</v>
      </c>
      <c r="F102" s="22">
        <v>589</v>
      </c>
      <c r="G102" s="22">
        <v>909</v>
      </c>
      <c r="H102" s="22">
        <v>5</v>
      </c>
      <c r="I102" s="22">
        <v>0</v>
      </c>
      <c r="J102" s="22">
        <v>199</v>
      </c>
      <c r="K102" s="22">
        <v>240</v>
      </c>
      <c r="L102" s="22">
        <v>306</v>
      </c>
      <c r="M102" s="22">
        <v>324</v>
      </c>
      <c r="N102" s="34">
        <v>1059</v>
      </c>
      <c r="O102" s="110">
        <v>1060</v>
      </c>
      <c r="P102" s="110">
        <v>1631</v>
      </c>
      <c r="Q102" s="158">
        <v>7</v>
      </c>
      <c r="R102" s="22">
        <v>0</v>
      </c>
      <c r="S102" s="22">
        <v>0</v>
      </c>
      <c r="T102" s="22">
        <v>5</v>
      </c>
      <c r="U102" s="22">
        <v>4</v>
      </c>
      <c r="V102" s="22">
        <v>199</v>
      </c>
      <c r="W102" s="22">
        <v>185</v>
      </c>
      <c r="X102" s="22">
        <v>342</v>
      </c>
      <c r="Y102" s="22">
        <v>197</v>
      </c>
      <c r="Z102" s="22">
        <v>240</v>
      </c>
      <c r="AA102" s="22">
        <v>258</v>
      </c>
      <c r="AB102" s="22">
        <v>175</v>
      </c>
      <c r="AC102" s="22">
        <v>292</v>
      </c>
      <c r="AD102" s="22">
        <v>306</v>
      </c>
      <c r="AE102" s="34">
        <v>289</v>
      </c>
      <c r="AF102" s="34">
        <v>356</v>
      </c>
      <c r="AG102" s="34">
        <v>216</v>
      </c>
      <c r="AH102" s="34">
        <v>323</v>
      </c>
      <c r="AI102" s="34">
        <v>523</v>
      </c>
      <c r="AJ102" s="34">
        <v>856</v>
      </c>
      <c r="AK102" s="34">
        <v>1015</v>
      </c>
      <c r="AL102" s="34">
        <v>1059</v>
      </c>
      <c r="AM102" s="34">
        <v>2042</v>
      </c>
    </row>
    <row r="103" spans="1:39" ht="16" thickBot="1">
      <c r="A103" s="148" t="s">
        <v>173</v>
      </c>
      <c r="B103" s="28">
        <v>0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42">
        <v>0</v>
      </c>
      <c r="O103" s="110">
        <v>0</v>
      </c>
      <c r="P103" s="110"/>
      <c r="Q103" s="28">
        <v>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8">
        <v>0</v>
      </c>
      <c r="AC103" s="28">
        <v>0</v>
      </c>
      <c r="AD103" s="28">
        <v>0</v>
      </c>
      <c r="AE103" s="41">
        <v>0</v>
      </c>
      <c r="AF103" s="41">
        <v>0</v>
      </c>
      <c r="AG103" s="41">
        <v>0</v>
      </c>
      <c r="AH103" s="42">
        <v>0</v>
      </c>
      <c r="AI103" s="42">
        <v>0</v>
      </c>
      <c r="AJ103" s="42">
        <v>0</v>
      </c>
      <c r="AK103" s="42">
        <v>0</v>
      </c>
      <c r="AL103" s="42">
        <v>0</v>
      </c>
      <c r="AM103" s="42">
        <v>0</v>
      </c>
    </row>
    <row r="104" spans="1:39" ht="30" thickBot="1">
      <c r="A104" s="140" t="s">
        <v>170</v>
      </c>
      <c r="B104" s="26">
        <v>0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36">
        <v>0</v>
      </c>
      <c r="O104" s="113">
        <v>0</v>
      </c>
      <c r="P104" s="113"/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</row>
    <row r="105" spans="1:39" ht="15" thickTop="1">
      <c r="A105" s="147" t="s">
        <v>171</v>
      </c>
      <c r="B105" s="27">
        <v>1193</v>
      </c>
      <c r="C105" s="27">
        <v>3507</v>
      </c>
      <c r="D105" s="27">
        <v>8264</v>
      </c>
      <c r="E105" s="27">
        <v>12912</v>
      </c>
      <c r="F105" s="27">
        <v>21288</v>
      </c>
      <c r="G105" s="27">
        <v>32076</v>
      </c>
      <c r="H105" s="27">
        <v>47533</v>
      </c>
      <c r="I105" s="27">
        <v>48644</v>
      </c>
      <c r="J105" s="27">
        <v>61520</v>
      </c>
      <c r="K105" s="27">
        <v>87629</v>
      </c>
      <c r="L105" s="27">
        <v>122318</v>
      </c>
      <c r="M105" s="27">
        <v>137753</v>
      </c>
      <c r="N105" s="39">
        <v>197331</v>
      </c>
      <c r="O105" s="108">
        <v>201350</v>
      </c>
      <c r="P105" s="108">
        <v>210139</v>
      </c>
      <c r="Q105" s="27">
        <v>47564</v>
      </c>
      <c r="R105" s="27">
        <v>48644</v>
      </c>
      <c r="S105" s="27">
        <v>63690</v>
      </c>
      <c r="T105" s="27">
        <v>43457</v>
      </c>
      <c r="U105" s="27">
        <v>59801</v>
      </c>
      <c r="V105" s="27">
        <v>61520</v>
      </c>
      <c r="W105" s="27">
        <v>75182</v>
      </c>
      <c r="X105" s="27">
        <v>57684</v>
      </c>
      <c r="Y105" s="27">
        <v>73755</v>
      </c>
      <c r="Z105" s="27">
        <v>87629</v>
      </c>
      <c r="AA105" s="27">
        <v>108908</v>
      </c>
      <c r="AB105" s="27">
        <v>85498</v>
      </c>
      <c r="AC105" s="27">
        <v>113208</v>
      </c>
      <c r="AD105" s="27">
        <v>122318</v>
      </c>
      <c r="AE105" s="39">
        <v>152618</v>
      </c>
      <c r="AF105" s="39">
        <v>120443</v>
      </c>
      <c r="AG105" s="39">
        <v>139975</v>
      </c>
      <c r="AH105" s="39">
        <v>137752</v>
      </c>
      <c r="AI105" s="39">
        <v>175457</v>
      </c>
      <c r="AJ105" s="39">
        <v>134004</v>
      </c>
      <c r="AK105" s="39">
        <v>182596</v>
      </c>
      <c r="AL105" s="39">
        <v>197331</v>
      </c>
      <c r="AM105" s="39">
        <v>238670</v>
      </c>
    </row>
    <row r="106" spans="1:39">
      <c r="A106" s="176" t="s">
        <v>203</v>
      </c>
    </row>
    <row r="107" spans="1:39">
      <c r="A107" s="177" t="s">
        <v>196</v>
      </c>
    </row>
  </sheetData>
  <mergeCells count="4">
    <mergeCell ref="Q1:AM1"/>
    <mergeCell ref="B55:P55"/>
    <mergeCell ref="Q55:AM55"/>
    <mergeCell ref="B1:K1"/>
  </mergeCells>
  <phoneticPr fontId="7" type="noConversion"/>
  <pageMargins left="0.7" right="0.7" top="0.75" bottom="0.75" header="0.3" footer="0.3"/>
  <pageSetup paperSize="9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2053-B93F-974D-98D3-30A211F5EE5C}">
  <dimension ref="A1:AZ53"/>
  <sheetViews>
    <sheetView zoomScale="84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12" sqref="O12"/>
    </sheetView>
  </sheetViews>
  <sheetFormatPr baseColWidth="10" defaultColWidth="10.83203125" defaultRowHeight="14"/>
  <cols>
    <col min="1" max="1" width="43.5" style="3" bestFit="1" customWidth="1"/>
    <col min="2" max="2" width="11.5" style="3" customWidth="1"/>
    <col min="3" max="3" width="12.6640625" style="3" customWidth="1"/>
    <col min="4" max="8" width="11.5" style="3" customWidth="1"/>
    <col min="9" max="16" width="11.6640625" style="3" customWidth="1"/>
    <col min="17" max="20" width="10.83203125" style="3" customWidth="1"/>
    <col min="21" max="22" width="10.83203125" style="3"/>
    <col min="23" max="23" width="11" style="3" bestFit="1" customWidth="1"/>
    <col min="24" max="37" width="10.83203125" style="3"/>
    <col min="38" max="38" width="13.1640625" style="3" bestFit="1" customWidth="1"/>
    <col min="39" max="39" width="6.5" style="3" bestFit="1" customWidth="1"/>
    <col min="40" max="40" width="5.5" style="3" bestFit="1" customWidth="1"/>
    <col min="41" max="16384" width="10.83203125" style="3"/>
  </cols>
  <sheetData>
    <row r="1" spans="1:52">
      <c r="D1" s="17"/>
      <c r="E1" s="17"/>
      <c r="F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4" spans="1:52">
      <c r="A4" s="191" t="s">
        <v>78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</row>
    <row r="5" spans="1:52" ht="26" customHeight="1">
      <c r="A5" s="142" t="s">
        <v>53</v>
      </c>
      <c r="B5" s="196" t="s">
        <v>213</v>
      </c>
      <c r="C5" s="197"/>
      <c r="D5" s="195" t="s">
        <v>201</v>
      </c>
      <c r="E5" s="193"/>
      <c r="F5" s="193"/>
      <c r="G5" s="193"/>
      <c r="H5" s="193"/>
      <c r="I5" s="193"/>
      <c r="J5" s="193"/>
      <c r="K5" s="193"/>
      <c r="L5" s="193"/>
      <c r="M5" s="17"/>
      <c r="N5" s="17"/>
      <c r="O5" s="17"/>
      <c r="P5" s="17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</row>
    <row r="6" spans="1:52" ht="16" customHeight="1">
      <c r="A6" s="143" t="s">
        <v>80</v>
      </c>
      <c r="B6" s="73" t="s">
        <v>198</v>
      </c>
      <c r="C6" s="73" t="s">
        <v>199</v>
      </c>
      <c r="D6" s="73" t="s">
        <v>198</v>
      </c>
      <c r="E6" s="73" t="s">
        <v>199</v>
      </c>
      <c r="F6" s="73" t="s">
        <v>200</v>
      </c>
      <c r="G6" s="73" t="s">
        <v>188</v>
      </c>
      <c r="H6" s="73" t="s">
        <v>202</v>
      </c>
      <c r="I6" s="73" t="s">
        <v>33</v>
      </c>
      <c r="J6" s="73" t="s">
        <v>182</v>
      </c>
      <c r="K6" s="73" t="s">
        <v>184</v>
      </c>
      <c r="L6" s="73" t="s">
        <v>218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1:52" ht="15">
      <c r="A7" s="139" t="s">
        <v>63</v>
      </c>
      <c r="B7" s="5"/>
      <c r="C7" s="5"/>
      <c r="D7" s="5"/>
      <c r="E7" s="5"/>
      <c r="F7" s="5"/>
      <c r="G7" s="5"/>
      <c r="H7" s="5"/>
      <c r="I7" s="5"/>
      <c r="J7" s="5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</row>
    <row r="8" spans="1:52" ht="15">
      <c r="A8" s="4" t="s">
        <v>64</v>
      </c>
      <c r="B8" s="2">
        <v>295717</v>
      </c>
      <c r="C8" s="2">
        <v>335349</v>
      </c>
      <c r="D8" s="2">
        <v>59809</v>
      </c>
      <c r="E8" s="2">
        <v>65353</v>
      </c>
      <c r="F8" s="2">
        <v>86022</v>
      </c>
      <c r="G8" s="2">
        <v>84533</v>
      </c>
      <c r="H8" s="2">
        <v>83907</v>
      </c>
      <c r="I8" s="2">
        <v>78765</v>
      </c>
      <c r="J8" s="2">
        <v>89368</v>
      </c>
      <c r="K8" s="2">
        <v>83309</v>
      </c>
      <c r="L8" s="2">
        <v>86840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N8" s="14"/>
      <c r="AO8" s="14"/>
      <c r="AP8" s="14"/>
      <c r="AQ8" s="14"/>
      <c r="AR8" s="14"/>
      <c r="AS8" s="14"/>
      <c r="AT8" s="14"/>
      <c r="AU8" s="14"/>
      <c r="AV8" s="14"/>
      <c r="AW8" s="13"/>
      <c r="AX8" s="13"/>
      <c r="AY8" s="13"/>
      <c r="AZ8" s="13"/>
    </row>
    <row r="9" spans="1:52" ht="16" thickBot="1">
      <c r="A9" s="4" t="s">
        <v>65</v>
      </c>
      <c r="B9" s="2">
        <v>46347</v>
      </c>
      <c r="C9" s="2">
        <v>63606</v>
      </c>
      <c r="D9" s="2">
        <v>10016</v>
      </c>
      <c r="E9" s="2">
        <v>9436</v>
      </c>
      <c r="F9" s="2">
        <v>12530</v>
      </c>
      <c r="G9" s="2">
        <v>14365</v>
      </c>
      <c r="H9" s="2">
        <v>15165</v>
      </c>
      <c r="I9" s="2">
        <v>13609</v>
      </c>
      <c r="J9" s="2">
        <v>18488</v>
      </c>
      <c r="K9" s="2">
        <v>16344</v>
      </c>
      <c r="L9" s="2">
        <v>15901</v>
      </c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N9" s="14"/>
      <c r="AO9" s="14"/>
    </row>
    <row r="10" spans="1:52" ht="16" thickBot="1">
      <c r="A10" s="140" t="s">
        <v>66</v>
      </c>
      <c r="B10" s="1">
        <v>249370</v>
      </c>
      <c r="C10" s="1">
        <v>271743</v>
      </c>
      <c r="D10" s="1">
        <v>49793</v>
      </c>
      <c r="E10" s="1">
        <v>55917</v>
      </c>
      <c r="F10" s="1">
        <v>73492</v>
      </c>
      <c r="G10" s="1">
        <v>70168</v>
      </c>
      <c r="H10" s="1">
        <v>68742</v>
      </c>
      <c r="I10" s="1">
        <v>65156</v>
      </c>
      <c r="J10" s="1">
        <v>70880</v>
      </c>
      <c r="K10" s="1">
        <v>66965</v>
      </c>
      <c r="L10" s="1">
        <v>70939</v>
      </c>
      <c r="M10" s="219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N10" s="14"/>
      <c r="AO10" s="14"/>
    </row>
    <row r="11" spans="1:52" ht="15">
      <c r="A11" s="141" t="s">
        <v>49</v>
      </c>
      <c r="B11" s="2">
        <v>58731</v>
      </c>
      <c r="C11" s="2">
        <v>62730</v>
      </c>
      <c r="D11" s="2">
        <v>12871</v>
      </c>
      <c r="E11" s="2">
        <v>14514</v>
      </c>
      <c r="F11" s="2">
        <v>16038</v>
      </c>
      <c r="G11" s="2">
        <v>15308</v>
      </c>
      <c r="H11" s="2">
        <v>14126</v>
      </c>
      <c r="I11" s="2">
        <v>16516</v>
      </c>
      <c r="J11" s="2">
        <v>15139</v>
      </c>
      <c r="K11" s="2">
        <v>16949</v>
      </c>
      <c r="L11" s="2">
        <v>16351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N11" s="14"/>
      <c r="AO11" s="14"/>
    </row>
    <row r="12" spans="1:52" ht="15">
      <c r="A12" s="141" t="s">
        <v>50</v>
      </c>
      <c r="B12" s="2">
        <v>23496</v>
      </c>
      <c r="C12" s="2">
        <v>30155</v>
      </c>
      <c r="D12" s="2">
        <v>4358</v>
      </c>
      <c r="E12" s="2">
        <v>6339</v>
      </c>
      <c r="F12" s="2">
        <v>6404</v>
      </c>
      <c r="G12" s="2">
        <v>6395</v>
      </c>
      <c r="H12" s="2">
        <v>5484</v>
      </c>
      <c r="I12" s="2">
        <v>7276</v>
      </c>
      <c r="J12" s="2">
        <v>8254</v>
      </c>
      <c r="K12" s="2">
        <v>9141</v>
      </c>
      <c r="L12" s="2">
        <v>7605</v>
      </c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N12" s="14"/>
      <c r="AO12" s="14"/>
    </row>
    <row r="13" spans="1:52" ht="15">
      <c r="A13" s="141" t="s">
        <v>67</v>
      </c>
      <c r="B13" s="2">
        <v>177</v>
      </c>
      <c r="C13" s="2">
        <v>289</v>
      </c>
      <c r="D13" s="2">
        <v>23</v>
      </c>
      <c r="E13" s="2">
        <v>18</v>
      </c>
      <c r="F13" s="2">
        <v>66</v>
      </c>
      <c r="G13" s="2">
        <v>70</v>
      </c>
      <c r="H13" s="2">
        <v>64</v>
      </c>
      <c r="I13" s="2">
        <v>117</v>
      </c>
      <c r="J13" s="2">
        <v>54</v>
      </c>
      <c r="K13" s="2">
        <v>54</v>
      </c>
      <c r="L13" s="2">
        <v>57</v>
      </c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N13" s="14"/>
      <c r="AO13" s="14"/>
    </row>
    <row r="14" spans="1:52" ht="16" customHeight="1" thickBot="1">
      <c r="A14" s="141" t="s">
        <v>68</v>
      </c>
      <c r="B14" s="2">
        <v>93</v>
      </c>
      <c r="C14" s="2">
        <v>126</v>
      </c>
      <c r="D14" s="2">
        <v>15</v>
      </c>
      <c r="E14" s="2">
        <v>6</v>
      </c>
      <c r="F14" s="2">
        <v>65</v>
      </c>
      <c r="G14" s="2">
        <v>7</v>
      </c>
      <c r="H14" s="2">
        <v>7</v>
      </c>
      <c r="I14" s="2">
        <v>12</v>
      </c>
      <c r="J14" s="2">
        <v>86</v>
      </c>
      <c r="K14" s="2">
        <v>21</v>
      </c>
      <c r="L14" s="2">
        <v>107</v>
      </c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N14" s="14"/>
      <c r="AO14" s="14"/>
    </row>
    <row r="15" spans="1:52" ht="16" customHeight="1" thickBot="1">
      <c r="A15" s="140" t="s">
        <v>69</v>
      </c>
      <c r="B15" s="1">
        <v>167227</v>
      </c>
      <c r="C15" s="1">
        <v>179021</v>
      </c>
      <c r="D15" s="1">
        <v>32572</v>
      </c>
      <c r="E15" s="1">
        <v>35076</v>
      </c>
      <c r="F15" s="1">
        <v>51051</v>
      </c>
      <c r="G15" s="1">
        <v>48528</v>
      </c>
      <c r="H15" s="1">
        <v>49189</v>
      </c>
      <c r="I15" s="1">
        <v>41469</v>
      </c>
      <c r="J15" s="1">
        <v>47455</v>
      </c>
      <c r="K15" s="1">
        <v>40908</v>
      </c>
      <c r="L15" s="1">
        <v>46933</v>
      </c>
      <c r="M15" s="219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N15" s="14"/>
      <c r="AO15" s="14"/>
    </row>
    <row r="16" spans="1:52" ht="15">
      <c r="A16" s="141" t="s">
        <v>70</v>
      </c>
      <c r="B16" s="2">
        <v>18</v>
      </c>
      <c r="C16" s="2">
        <v>120</v>
      </c>
      <c r="D16" s="2">
        <v>95</v>
      </c>
      <c r="E16" s="2">
        <v>7</v>
      </c>
      <c r="F16" s="2">
        <v>3</v>
      </c>
      <c r="G16" s="2">
        <v>5</v>
      </c>
      <c r="H16" s="2">
        <v>3</v>
      </c>
      <c r="I16" s="2">
        <v>172</v>
      </c>
      <c r="J16" s="2">
        <v>3</v>
      </c>
      <c r="K16" s="2">
        <v>-58</v>
      </c>
      <c r="L16" s="2">
        <v>4</v>
      </c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N16" s="14"/>
      <c r="AO16" s="14"/>
    </row>
    <row r="17" spans="1:52" ht="15">
      <c r="A17" s="141" t="s">
        <v>71</v>
      </c>
      <c r="B17" s="2">
        <v>431</v>
      </c>
      <c r="C17" s="2">
        <v>265</v>
      </c>
      <c r="D17" s="2">
        <v>63</v>
      </c>
      <c r="E17" s="2">
        <v>122</v>
      </c>
      <c r="F17" s="2">
        <v>120</v>
      </c>
      <c r="G17" s="2">
        <v>335</v>
      </c>
      <c r="H17" s="2">
        <v>77</v>
      </c>
      <c r="I17" s="2">
        <v>140</v>
      </c>
      <c r="J17" s="2">
        <v>85</v>
      </c>
      <c r="K17" s="2">
        <v>-37</v>
      </c>
      <c r="L17" s="2">
        <v>98</v>
      </c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N17" s="14"/>
      <c r="AO17" s="14"/>
    </row>
    <row r="18" spans="1:52" ht="16" thickBot="1">
      <c r="A18" s="141" t="s">
        <v>72</v>
      </c>
      <c r="B18" s="2">
        <v>0</v>
      </c>
      <c r="C18" s="2" t="s">
        <v>183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/>
      <c r="L18" s="2">
        <v>0</v>
      </c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N18" s="14"/>
      <c r="AO18" s="14"/>
    </row>
    <row r="19" spans="1:52" ht="16" thickBot="1">
      <c r="A19" s="140" t="s">
        <v>73</v>
      </c>
      <c r="B19" s="1">
        <v>166814</v>
      </c>
      <c r="C19" s="1">
        <v>178876</v>
      </c>
      <c r="D19" s="1">
        <v>32604</v>
      </c>
      <c r="E19" s="1">
        <v>34961</v>
      </c>
      <c r="F19" s="1">
        <v>50934</v>
      </c>
      <c r="G19" s="1">
        <v>48198</v>
      </c>
      <c r="H19" s="1">
        <v>49115</v>
      </c>
      <c r="I19" s="1">
        <v>41501</v>
      </c>
      <c r="J19" s="1">
        <v>47373</v>
      </c>
      <c r="K19" s="1">
        <v>40887</v>
      </c>
      <c r="L19" s="1">
        <v>46839</v>
      </c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N19" s="14"/>
      <c r="AO19" s="14"/>
    </row>
    <row r="20" spans="1:52" ht="16" thickBot="1">
      <c r="A20" s="141" t="s">
        <v>74</v>
      </c>
      <c r="B20" s="2">
        <v>11553</v>
      </c>
      <c r="C20" s="2">
        <v>12323</v>
      </c>
      <c r="D20" s="2">
        <v>2414</v>
      </c>
      <c r="E20" s="2">
        <v>2252</v>
      </c>
      <c r="F20" s="2">
        <v>3691</v>
      </c>
      <c r="G20" s="2">
        <v>3196</v>
      </c>
      <c r="H20" s="2">
        <v>3348</v>
      </c>
      <c r="I20" s="2">
        <v>2648</v>
      </c>
      <c r="J20" s="2">
        <v>3489</v>
      </c>
      <c r="K20" s="2">
        <v>2838</v>
      </c>
      <c r="L20" s="2">
        <v>3113</v>
      </c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N20" s="14"/>
      <c r="AO20" s="14"/>
    </row>
    <row r="21" spans="1:52" ht="30" thickBot="1">
      <c r="A21" s="140" t="s">
        <v>75</v>
      </c>
      <c r="B21" s="1">
        <v>155261</v>
      </c>
      <c r="C21" s="1">
        <v>166553</v>
      </c>
      <c r="D21" s="1">
        <v>30190</v>
      </c>
      <c r="E21" s="1">
        <v>32709</v>
      </c>
      <c r="F21" s="1">
        <v>47243</v>
      </c>
      <c r="G21" s="1">
        <v>45002</v>
      </c>
      <c r="H21" s="1">
        <v>45767</v>
      </c>
      <c r="I21" s="1">
        <v>38853</v>
      </c>
      <c r="J21" s="1">
        <v>43884</v>
      </c>
      <c r="K21" s="1">
        <v>38049</v>
      </c>
      <c r="L21" s="1">
        <v>43726</v>
      </c>
      <c r="M21" s="219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N21" s="14"/>
      <c r="AO21" s="14"/>
    </row>
    <row r="22" spans="1:52" ht="16" thickBot="1">
      <c r="A22" s="141" t="s">
        <v>76</v>
      </c>
      <c r="B22" s="2">
        <v>0</v>
      </c>
      <c r="C22" s="2" t="s">
        <v>183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/>
      <c r="L22" s="2">
        <v>0</v>
      </c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N22" s="14"/>
      <c r="AO22" s="14"/>
    </row>
    <row r="23" spans="1:52" ht="15" thickBot="1">
      <c r="A23" s="1" t="s">
        <v>77</v>
      </c>
      <c r="B23" s="1">
        <v>155261</v>
      </c>
      <c r="C23" s="1">
        <v>166553</v>
      </c>
      <c r="D23" s="1">
        <v>30190</v>
      </c>
      <c r="E23" s="1">
        <v>32709</v>
      </c>
      <c r="F23" s="1">
        <v>47243</v>
      </c>
      <c r="G23" s="1">
        <v>45002</v>
      </c>
      <c r="H23" s="1">
        <v>45767</v>
      </c>
      <c r="I23" s="1">
        <v>38853</v>
      </c>
      <c r="J23" s="1">
        <v>43884</v>
      </c>
      <c r="K23" s="1">
        <v>38049</v>
      </c>
      <c r="L23" s="1">
        <v>43726</v>
      </c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N23" s="14"/>
      <c r="AO23" s="14"/>
    </row>
    <row r="24" spans="1:52">
      <c r="A24" s="176" t="s">
        <v>203</v>
      </c>
    </row>
    <row r="25" spans="1:52">
      <c r="A25" s="177" t="s">
        <v>196</v>
      </c>
      <c r="H25" s="152"/>
      <c r="I25" s="152"/>
    </row>
    <row r="26" spans="1:52">
      <c r="A26" s="191" t="s">
        <v>78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</row>
    <row r="27" spans="1:52" ht="26" customHeight="1">
      <c r="A27" s="142" t="s">
        <v>53</v>
      </c>
      <c r="B27" s="193" t="s">
        <v>52</v>
      </c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4"/>
      <c r="Q27" s="195" t="s">
        <v>79</v>
      </c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</row>
    <row r="28" spans="1:52" ht="16" customHeight="1">
      <c r="A28" s="143" t="s">
        <v>80</v>
      </c>
      <c r="B28" s="72">
        <v>2012</v>
      </c>
      <c r="C28" s="72">
        <v>2013</v>
      </c>
      <c r="D28" s="72">
        <v>2014</v>
      </c>
      <c r="E28" s="72">
        <v>2015</v>
      </c>
      <c r="F28" s="72">
        <v>2016</v>
      </c>
      <c r="G28" s="72">
        <v>2017</v>
      </c>
      <c r="H28" s="72">
        <v>2018</v>
      </c>
      <c r="I28" s="72">
        <v>2019</v>
      </c>
      <c r="J28" s="72">
        <v>2020</v>
      </c>
      <c r="K28" s="72">
        <v>2021</v>
      </c>
      <c r="L28" s="72">
        <v>2022</v>
      </c>
      <c r="M28" s="72" t="s">
        <v>34</v>
      </c>
      <c r="N28" s="72">
        <v>2023</v>
      </c>
      <c r="O28" s="72" t="s">
        <v>35</v>
      </c>
      <c r="P28" s="72" t="s">
        <v>205</v>
      </c>
      <c r="Q28" s="72" t="s">
        <v>10</v>
      </c>
      <c r="R28" s="72" t="s">
        <v>11</v>
      </c>
      <c r="S28" s="72" t="s">
        <v>4</v>
      </c>
      <c r="T28" s="72" t="s">
        <v>5</v>
      </c>
      <c r="U28" s="72" t="s">
        <v>6</v>
      </c>
      <c r="V28" s="72" t="s">
        <v>7</v>
      </c>
      <c r="W28" s="72" t="s">
        <v>3</v>
      </c>
      <c r="X28" s="72" t="s">
        <v>2</v>
      </c>
      <c r="Y28" s="72" t="s">
        <v>1</v>
      </c>
      <c r="Z28" s="72" t="s">
        <v>0</v>
      </c>
      <c r="AA28" s="73" t="s">
        <v>14</v>
      </c>
      <c r="AB28" s="73" t="s">
        <v>21</v>
      </c>
      <c r="AC28" s="73" t="s">
        <v>22</v>
      </c>
      <c r="AD28" s="73" t="s">
        <v>24</v>
      </c>
      <c r="AE28" s="73" t="s">
        <v>25</v>
      </c>
      <c r="AF28" s="73" t="s">
        <v>26</v>
      </c>
      <c r="AG28" s="73" t="s">
        <v>27</v>
      </c>
      <c r="AH28" s="73" t="s">
        <v>28</v>
      </c>
      <c r="AI28" s="73" t="s">
        <v>29</v>
      </c>
      <c r="AJ28" s="73" t="s">
        <v>30</v>
      </c>
      <c r="AK28" s="73" t="s">
        <v>32</v>
      </c>
    </row>
    <row r="29" spans="1:52" ht="15">
      <c r="A29" s="139" t="s">
        <v>63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98"/>
      <c r="N29" s="5"/>
      <c r="O29" s="98"/>
      <c r="P29" s="98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52" ht="15">
      <c r="A30" s="4" t="s">
        <v>64</v>
      </c>
      <c r="B30" s="2">
        <v>5480</v>
      </c>
      <c r="C30" s="2">
        <v>11186</v>
      </c>
      <c r="D30" s="2">
        <v>18941</v>
      </c>
      <c r="E30" s="2">
        <v>33044</v>
      </c>
      <c r="F30" s="2">
        <v>53033</v>
      </c>
      <c r="G30" s="2">
        <v>76254</v>
      </c>
      <c r="H30" s="2">
        <v>89426</v>
      </c>
      <c r="I30" s="2">
        <v>109299</v>
      </c>
      <c r="J30" s="2">
        <v>130867</v>
      </c>
      <c r="K30" s="2">
        <v>179010</v>
      </c>
      <c r="L30" s="2">
        <v>222515</v>
      </c>
      <c r="M30" s="99">
        <v>176369</v>
      </c>
      <c r="N30" s="2">
        <v>315722</v>
      </c>
      <c r="O30" s="99">
        <v>295717</v>
      </c>
      <c r="P30" s="99">
        <v>335349</v>
      </c>
      <c r="Q30" s="2">
        <v>25515</v>
      </c>
      <c r="R30" s="2">
        <v>26581</v>
      </c>
      <c r="S30" s="2">
        <v>27780</v>
      </c>
      <c r="T30" s="2">
        <v>29423</v>
      </c>
      <c r="U30" s="2">
        <v>30177</v>
      </c>
      <c r="V30" s="2">
        <v>32319</v>
      </c>
      <c r="W30" s="2">
        <v>32357</v>
      </c>
      <c r="X30" s="2">
        <v>36014</v>
      </c>
      <c r="Y30" s="2">
        <v>41628</v>
      </c>
      <c r="Z30" s="2">
        <v>43111</v>
      </c>
      <c r="AA30" s="2">
        <v>46220</v>
      </c>
      <c r="AB30" s="2">
        <v>48053</v>
      </c>
      <c r="AC30" s="2">
        <v>48909</v>
      </c>
      <c r="AD30" s="56">
        <v>55658</v>
      </c>
      <c r="AE30" s="2">
        <v>56131</v>
      </c>
      <c r="AF30" s="2">
        <v>61817</v>
      </c>
      <c r="AG30" s="2">
        <v>66780</v>
      </c>
      <c r="AH30" s="2">
        <v>74512</v>
      </c>
      <c r="AI30" s="2">
        <v>85900</v>
      </c>
      <c r="AJ30" s="2">
        <v>84533</v>
      </c>
      <c r="AK30" s="2">
        <v>83476</v>
      </c>
      <c r="AL30" s="152"/>
      <c r="AM30" s="154"/>
      <c r="AN30" s="155"/>
      <c r="AO30" s="14"/>
      <c r="AP30" s="168"/>
      <c r="AQ30" s="14"/>
      <c r="AR30" s="14"/>
      <c r="AS30" s="14"/>
      <c r="AT30" s="14"/>
      <c r="AU30" s="14"/>
      <c r="AV30" s="14"/>
      <c r="AW30" s="13"/>
      <c r="AX30" s="13"/>
      <c r="AY30" s="13"/>
      <c r="AZ30" s="13"/>
    </row>
    <row r="31" spans="1:52" ht="16" thickBot="1">
      <c r="A31" s="4" t="s">
        <v>65</v>
      </c>
      <c r="B31" s="2">
        <v>613</v>
      </c>
      <c r="C31" s="2">
        <v>1732</v>
      </c>
      <c r="D31" s="2">
        <v>3955</v>
      </c>
      <c r="E31" s="2">
        <v>5080</v>
      </c>
      <c r="F31" s="2">
        <v>8600</v>
      </c>
      <c r="G31" s="2">
        <v>11749</v>
      </c>
      <c r="H31" s="2">
        <v>14350</v>
      </c>
      <c r="I31" s="2">
        <v>17939</v>
      </c>
      <c r="J31" s="2">
        <v>17460</v>
      </c>
      <c r="K31" s="2">
        <v>27907</v>
      </c>
      <c r="L31" s="2">
        <v>32128</v>
      </c>
      <c r="M31" s="99">
        <v>32128</v>
      </c>
      <c r="N31" s="2">
        <v>46347</v>
      </c>
      <c r="O31" s="99">
        <v>46347</v>
      </c>
      <c r="P31" s="99">
        <v>63606</v>
      </c>
      <c r="Q31" s="2">
        <v>4007</v>
      </c>
      <c r="R31" s="2">
        <v>4419</v>
      </c>
      <c r="S31" s="2">
        <v>4949</v>
      </c>
      <c r="T31" s="2">
        <v>4563</v>
      </c>
      <c r="U31" s="2">
        <v>4728</v>
      </c>
      <c r="V31" s="2">
        <v>4225</v>
      </c>
      <c r="W31" s="2">
        <v>5015</v>
      </c>
      <c r="X31" s="2">
        <v>3491</v>
      </c>
      <c r="Y31" s="2">
        <v>5603</v>
      </c>
      <c r="Z31" s="2">
        <v>8979</v>
      </c>
      <c r="AA31" s="2">
        <v>7065</v>
      </c>
      <c r="AB31" s="2">
        <v>6259</v>
      </c>
      <c r="AC31" s="2">
        <v>7905</v>
      </c>
      <c r="AD31" s="56">
        <v>5187</v>
      </c>
      <c r="AE31" s="2">
        <v>8648</v>
      </c>
      <c r="AF31" s="2">
        <v>10386</v>
      </c>
      <c r="AG31" s="2">
        <v>10016</v>
      </c>
      <c r="AH31" s="2">
        <v>9436</v>
      </c>
      <c r="AI31" s="2">
        <v>12530</v>
      </c>
      <c r="AJ31" s="2">
        <v>14365</v>
      </c>
      <c r="AK31" s="2">
        <v>15165</v>
      </c>
      <c r="AL31" s="152"/>
      <c r="AM31" s="154"/>
      <c r="AN31" s="155"/>
      <c r="AO31" s="14"/>
    </row>
    <row r="32" spans="1:52" ht="16" thickBot="1">
      <c r="A32" s="140" t="s">
        <v>66</v>
      </c>
      <c r="B32" s="1">
        <v>4867</v>
      </c>
      <c r="C32" s="1">
        <v>9454</v>
      </c>
      <c r="D32" s="1">
        <v>14986</v>
      </c>
      <c r="E32" s="1">
        <v>27964</v>
      </c>
      <c r="F32" s="1">
        <v>44432</v>
      </c>
      <c r="G32" s="1">
        <v>64506</v>
      </c>
      <c r="H32" s="1">
        <v>75076</v>
      </c>
      <c r="I32" s="1">
        <v>91360</v>
      </c>
      <c r="J32" s="1">
        <v>113408</v>
      </c>
      <c r="K32" s="1">
        <v>151104</v>
      </c>
      <c r="L32" s="1">
        <v>190387</v>
      </c>
      <c r="M32" s="100">
        <v>144241</v>
      </c>
      <c r="N32" s="1">
        <v>269375</v>
      </c>
      <c r="O32" s="100">
        <v>249370</v>
      </c>
      <c r="P32" s="100">
        <v>271743</v>
      </c>
      <c r="Q32" s="1">
        <v>21508</v>
      </c>
      <c r="R32" s="1">
        <v>22162</v>
      </c>
      <c r="S32" s="1">
        <v>22830</v>
      </c>
      <c r="T32" s="1">
        <v>24860</v>
      </c>
      <c r="U32" s="1">
        <v>25449</v>
      </c>
      <c r="V32" s="1">
        <v>28094</v>
      </c>
      <c r="W32" s="1">
        <v>27342</v>
      </c>
      <c r="X32" s="1">
        <v>32523</v>
      </c>
      <c r="Y32" s="1">
        <v>36024</v>
      </c>
      <c r="Z32" s="1">
        <v>34131</v>
      </c>
      <c r="AA32" s="1">
        <v>39154</v>
      </c>
      <c r="AB32" s="1">
        <v>41794</v>
      </c>
      <c r="AC32" s="1">
        <v>41004</v>
      </c>
      <c r="AD32" s="57">
        <v>50471</v>
      </c>
      <c r="AE32" s="1">
        <v>47482</v>
      </c>
      <c r="AF32" s="1">
        <v>51431</v>
      </c>
      <c r="AG32" s="1">
        <v>56764</v>
      </c>
      <c r="AH32" s="1">
        <v>65076</v>
      </c>
      <c r="AI32" s="1">
        <v>73370</v>
      </c>
      <c r="AJ32" s="1">
        <v>70168</v>
      </c>
      <c r="AK32" s="1">
        <v>68311</v>
      </c>
      <c r="AL32" s="152"/>
      <c r="AM32" s="154"/>
      <c r="AN32" s="155"/>
      <c r="AO32" s="14"/>
    </row>
    <row r="33" spans="1:41" ht="15">
      <c r="A33" s="141" t="s">
        <v>49</v>
      </c>
      <c r="B33" s="2">
        <v>285</v>
      </c>
      <c r="C33" s="2">
        <v>762</v>
      </c>
      <c r="D33" s="2">
        <v>1208</v>
      </c>
      <c r="E33" s="2">
        <v>2636</v>
      </c>
      <c r="F33" s="2">
        <v>5656</v>
      </c>
      <c r="G33" s="2">
        <v>6859</v>
      </c>
      <c r="H33" s="2">
        <v>7193</v>
      </c>
      <c r="I33" s="2">
        <v>10465</v>
      </c>
      <c r="J33" s="2">
        <v>19804</v>
      </c>
      <c r="K33" s="2">
        <v>31617</v>
      </c>
      <c r="L33" s="2">
        <v>44156</v>
      </c>
      <c r="M33" s="99">
        <v>39736</v>
      </c>
      <c r="N33" s="2">
        <v>60475</v>
      </c>
      <c r="O33" s="99">
        <v>58731</v>
      </c>
      <c r="P33" s="99">
        <v>62730</v>
      </c>
      <c r="Q33" s="2">
        <v>1945</v>
      </c>
      <c r="R33" s="2">
        <v>2405</v>
      </c>
      <c r="S33" s="2">
        <v>2505</v>
      </c>
      <c r="T33" s="2">
        <v>3609</v>
      </c>
      <c r="U33" s="2">
        <v>3904</v>
      </c>
      <c r="V33" s="2">
        <v>4573</v>
      </c>
      <c r="W33" s="2">
        <v>4524</v>
      </c>
      <c r="X33" s="2">
        <v>6803</v>
      </c>
      <c r="Y33" s="2">
        <v>7768</v>
      </c>
      <c r="Z33" s="2">
        <v>7194</v>
      </c>
      <c r="AA33" s="2">
        <v>8225</v>
      </c>
      <c r="AB33" s="2">
        <v>8431</v>
      </c>
      <c r="AC33" s="2">
        <v>9464</v>
      </c>
      <c r="AD33" s="56">
        <v>10014</v>
      </c>
      <c r="AE33" s="2">
        <v>11194</v>
      </c>
      <c r="AF33" s="2">
        <v>13484</v>
      </c>
      <c r="AG33" s="2">
        <v>13710</v>
      </c>
      <c r="AH33" s="2">
        <v>16196</v>
      </c>
      <c r="AI33" s="2">
        <v>16037</v>
      </c>
      <c r="AJ33" s="2">
        <v>15308</v>
      </c>
      <c r="AK33" s="2">
        <v>14497</v>
      </c>
      <c r="AL33" s="152"/>
      <c r="AM33" s="154"/>
      <c r="AN33" s="155"/>
      <c r="AO33" s="14"/>
    </row>
    <row r="34" spans="1:41" ht="15">
      <c r="A34" s="141" t="s">
        <v>50</v>
      </c>
      <c r="B34" s="2">
        <v>1090</v>
      </c>
      <c r="C34" s="2">
        <v>935</v>
      </c>
      <c r="D34" s="2">
        <v>1938</v>
      </c>
      <c r="E34" s="2">
        <v>2049</v>
      </c>
      <c r="F34" s="2">
        <v>3839</v>
      </c>
      <c r="G34" s="2">
        <v>4315</v>
      </c>
      <c r="H34" s="2">
        <v>6533</v>
      </c>
      <c r="I34" s="2">
        <v>10113</v>
      </c>
      <c r="J34" s="2">
        <v>11632</v>
      </c>
      <c r="K34" s="2">
        <v>12287</v>
      </c>
      <c r="L34" s="2">
        <v>17175</v>
      </c>
      <c r="M34" s="99">
        <v>17175</v>
      </c>
      <c r="N34" s="2">
        <v>23496</v>
      </c>
      <c r="O34" s="99">
        <v>23496</v>
      </c>
      <c r="P34" s="99">
        <v>30155</v>
      </c>
      <c r="Q34" s="2">
        <v>1948</v>
      </c>
      <c r="R34" s="2">
        <v>2330</v>
      </c>
      <c r="S34" s="2">
        <v>3350</v>
      </c>
      <c r="T34" s="2">
        <v>2485</v>
      </c>
      <c r="U34" s="2">
        <v>3348</v>
      </c>
      <c r="V34" s="2">
        <v>3151</v>
      </c>
      <c r="W34" s="2">
        <v>3109</v>
      </c>
      <c r="X34" s="2">
        <v>2024</v>
      </c>
      <c r="Y34" s="2">
        <v>2412</v>
      </c>
      <c r="Z34" s="2">
        <v>3036</v>
      </c>
      <c r="AA34" s="2">
        <v>3030</v>
      </c>
      <c r="AB34" s="2">
        <v>3809</v>
      </c>
      <c r="AC34" s="2">
        <v>3516</v>
      </c>
      <c r="AD34" s="56">
        <v>4683</v>
      </c>
      <c r="AE34" s="2">
        <v>4353</v>
      </c>
      <c r="AF34" s="2">
        <v>4623</v>
      </c>
      <c r="AG34" s="2">
        <v>4358</v>
      </c>
      <c r="AH34" s="2">
        <v>6339</v>
      </c>
      <c r="AI34" s="2">
        <v>6404</v>
      </c>
      <c r="AJ34" s="2">
        <v>6395</v>
      </c>
      <c r="AK34" s="2">
        <v>5484</v>
      </c>
      <c r="AL34" s="152"/>
      <c r="AM34" s="154"/>
      <c r="AN34" s="155"/>
      <c r="AO34" s="14"/>
    </row>
    <row r="35" spans="1:41" ht="15">
      <c r="A35" s="141" t="s">
        <v>67</v>
      </c>
      <c r="B35" s="2">
        <v>5</v>
      </c>
      <c r="C35" s="2">
        <v>1</v>
      </c>
      <c r="D35" s="2">
        <v>231</v>
      </c>
      <c r="E35" s="2">
        <v>13</v>
      </c>
      <c r="F35" s="2">
        <v>13</v>
      </c>
      <c r="G35" s="2">
        <v>19</v>
      </c>
      <c r="H35" s="2">
        <v>19</v>
      </c>
      <c r="I35" s="2">
        <v>14</v>
      </c>
      <c r="J35" s="2">
        <v>13</v>
      </c>
      <c r="K35" s="2">
        <v>30</v>
      </c>
      <c r="L35" s="2">
        <v>121</v>
      </c>
      <c r="M35" s="99">
        <v>121</v>
      </c>
      <c r="N35" s="2">
        <v>177</v>
      </c>
      <c r="O35" s="99">
        <v>177</v>
      </c>
      <c r="P35" s="99">
        <v>289</v>
      </c>
      <c r="Q35" s="2">
        <v>3</v>
      </c>
      <c r="R35" s="2">
        <v>3</v>
      </c>
      <c r="S35" s="2">
        <v>4</v>
      </c>
      <c r="T35" s="2">
        <v>4</v>
      </c>
      <c r="U35" s="2">
        <v>4</v>
      </c>
      <c r="V35" s="2">
        <v>3</v>
      </c>
      <c r="W35" s="2">
        <v>3</v>
      </c>
      <c r="X35" s="2">
        <v>3</v>
      </c>
      <c r="Y35" s="2">
        <v>12</v>
      </c>
      <c r="Z35" s="2">
        <v>3</v>
      </c>
      <c r="AA35" s="2">
        <v>3</v>
      </c>
      <c r="AB35" s="2">
        <v>12</v>
      </c>
      <c r="AC35" s="2">
        <v>52</v>
      </c>
      <c r="AD35" s="56">
        <v>1</v>
      </c>
      <c r="AE35" s="2">
        <v>43</v>
      </c>
      <c r="AF35" s="2">
        <v>25</v>
      </c>
      <c r="AG35" s="2">
        <v>23</v>
      </c>
      <c r="AH35" s="2">
        <v>18</v>
      </c>
      <c r="AI35" s="2">
        <v>66</v>
      </c>
      <c r="AJ35" s="2">
        <v>70</v>
      </c>
      <c r="AK35" s="2">
        <v>64</v>
      </c>
      <c r="AL35" s="152"/>
      <c r="AM35" s="154"/>
      <c r="AN35" s="155"/>
      <c r="AO35" s="14"/>
    </row>
    <row r="36" spans="1:41" ht="16" customHeight="1" thickBot="1">
      <c r="A36" s="141" t="s">
        <v>68</v>
      </c>
      <c r="B36" s="2">
        <v>350</v>
      </c>
      <c r="C36" s="2">
        <v>670</v>
      </c>
      <c r="D36" s="2">
        <v>9</v>
      </c>
      <c r="E36" s="2">
        <v>98</v>
      </c>
      <c r="F36" s="2">
        <v>2</v>
      </c>
      <c r="G36" s="2">
        <v>1</v>
      </c>
      <c r="H36" s="2">
        <v>7</v>
      </c>
      <c r="I36" s="2">
        <v>20</v>
      </c>
      <c r="J36" s="2">
        <v>62</v>
      </c>
      <c r="K36" s="2">
        <v>116</v>
      </c>
      <c r="L36" s="2">
        <v>1111</v>
      </c>
      <c r="M36" s="99">
        <v>1111</v>
      </c>
      <c r="N36" s="2">
        <v>93</v>
      </c>
      <c r="O36" s="99">
        <v>93</v>
      </c>
      <c r="P36" s="99">
        <v>126</v>
      </c>
      <c r="Q36" s="2">
        <v>1</v>
      </c>
      <c r="R36" s="2">
        <v>3</v>
      </c>
      <c r="S36" s="2">
        <v>13</v>
      </c>
      <c r="T36" s="2">
        <v>3</v>
      </c>
      <c r="U36" s="2">
        <v>3</v>
      </c>
      <c r="V36" s="2">
        <v>3</v>
      </c>
      <c r="W36" s="2">
        <v>13</v>
      </c>
      <c r="X36" s="2">
        <v>43</v>
      </c>
      <c r="Y36" s="2">
        <v>34</v>
      </c>
      <c r="Z36" s="2">
        <v>36</v>
      </c>
      <c r="AA36" s="2">
        <v>11</v>
      </c>
      <c r="AB36" s="2">
        <v>35</v>
      </c>
      <c r="AC36" s="2">
        <v>2</v>
      </c>
      <c r="AD36" s="56">
        <v>5</v>
      </c>
      <c r="AE36" s="2">
        <v>3</v>
      </c>
      <c r="AF36" s="2">
        <v>1102</v>
      </c>
      <c r="AG36" s="2">
        <v>14</v>
      </c>
      <c r="AH36" s="2">
        <v>7</v>
      </c>
      <c r="AI36" s="2">
        <v>65</v>
      </c>
      <c r="AJ36" s="2">
        <v>7</v>
      </c>
      <c r="AK36" s="2">
        <v>7</v>
      </c>
      <c r="AL36" s="152"/>
      <c r="AM36" s="154"/>
      <c r="AN36" s="155"/>
      <c r="AO36" s="14"/>
    </row>
    <row r="37" spans="1:41" ht="16" customHeight="1" thickBot="1">
      <c r="A37" s="140" t="s">
        <v>69</v>
      </c>
      <c r="B37" s="1">
        <v>3147</v>
      </c>
      <c r="C37" s="1">
        <v>7088</v>
      </c>
      <c r="D37" s="1">
        <v>12063</v>
      </c>
      <c r="E37" s="1">
        <v>23194</v>
      </c>
      <c r="F37" s="1">
        <v>34949</v>
      </c>
      <c r="G37" s="1">
        <v>53350</v>
      </c>
      <c r="H37" s="1">
        <v>61362</v>
      </c>
      <c r="I37" s="1">
        <v>70776</v>
      </c>
      <c r="J37" s="1">
        <v>81923</v>
      </c>
      <c r="K37" s="1">
        <v>107113</v>
      </c>
      <c r="L37" s="1">
        <v>128006</v>
      </c>
      <c r="M37" s="100">
        <v>86340</v>
      </c>
      <c r="N37" s="1">
        <v>185488</v>
      </c>
      <c r="O37" s="100">
        <v>167227</v>
      </c>
      <c r="P37" s="100">
        <v>179021</v>
      </c>
      <c r="Q37" s="1">
        <v>17616</v>
      </c>
      <c r="R37" s="1">
        <v>17427</v>
      </c>
      <c r="S37" s="1">
        <v>16967</v>
      </c>
      <c r="T37" s="1">
        <v>18767</v>
      </c>
      <c r="U37" s="1">
        <v>18199</v>
      </c>
      <c r="V37" s="1">
        <v>20370</v>
      </c>
      <c r="W37" s="1">
        <v>19698</v>
      </c>
      <c r="X37" s="1">
        <v>23656</v>
      </c>
      <c r="Y37" s="1">
        <v>25822</v>
      </c>
      <c r="Z37" s="1">
        <v>23869</v>
      </c>
      <c r="AA37" s="1">
        <v>27891</v>
      </c>
      <c r="AB37" s="1">
        <v>29530</v>
      </c>
      <c r="AC37" s="1">
        <v>28074</v>
      </c>
      <c r="AD37" s="57">
        <v>35770</v>
      </c>
      <c r="AE37" s="1">
        <v>31976</v>
      </c>
      <c r="AF37" s="1">
        <v>32247</v>
      </c>
      <c r="AG37" s="1">
        <v>38705</v>
      </c>
      <c r="AH37" s="1">
        <v>42552</v>
      </c>
      <c r="AI37" s="1">
        <v>50930</v>
      </c>
      <c r="AJ37" s="1">
        <v>48528</v>
      </c>
      <c r="AK37" s="1">
        <v>48387</v>
      </c>
      <c r="AL37" s="152"/>
      <c r="AM37" s="154"/>
      <c r="AN37" s="155"/>
      <c r="AO37" s="14"/>
    </row>
    <row r="38" spans="1:41" ht="15">
      <c r="A38" s="141" t="s">
        <v>70</v>
      </c>
      <c r="B38" s="2">
        <v>4</v>
      </c>
      <c r="C38" s="2">
        <v>59</v>
      </c>
      <c r="D38" s="2">
        <v>60</v>
      </c>
      <c r="E38" s="2">
        <v>115</v>
      </c>
      <c r="F38" s="2">
        <v>166</v>
      </c>
      <c r="G38" s="2">
        <v>125</v>
      </c>
      <c r="H38" s="2">
        <v>132</v>
      </c>
      <c r="I38" s="2">
        <v>210</v>
      </c>
      <c r="J38" s="2">
        <v>69</v>
      </c>
      <c r="K38" s="2">
        <v>5</v>
      </c>
      <c r="L38" s="2">
        <v>1</v>
      </c>
      <c r="M38" s="99">
        <v>1</v>
      </c>
      <c r="N38" s="2">
        <v>18</v>
      </c>
      <c r="O38" s="99">
        <v>18</v>
      </c>
      <c r="P38" s="99">
        <v>120</v>
      </c>
      <c r="Q38" s="2">
        <v>50</v>
      </c>
      <c r="R38" s="2">
        <v>35</v>
      </c>
      <c r="S38" s="2">
        <v>40</v>
      </c>
      <c r="T38" s="2">
        <v>85</v>
      </c>
      <c r="U38" s="2">
        <v>26</v>
      </c>
      <c r="V38" s="2">
        <v>14</v>
      </c>
      <c r="W38" s="2">
        <v>19</v>
      </c>
      <c r="X38" s="2">
        <v>9</v>
      </c>
      <c r="Y38" s="2">
        <v>3</v>
      </c>
      <c r="Z38" s="2">
        <v>519</v>
      </c>
      <c r="AA38" s="2">
        <v>129</v>
      </c>
      <c r="AB38" s="2">
        <v>0</v>
      </c>
      <c r="AC38" s="2">
        <v>393</v>
      </c>
      <c r="AD38" s="56">
        <v>0</v>
      </c>
      <c r="AE38" s="2">
        <v>0</v>
      </c>
      <c r="AF38" s="2">
        <v>370</v>
      </c>
      <c r="AG38" s="2">
        <v>96</v>
      </c>
      <c r="AH38" s="2">
        <v>7</v>
      </c>
      <c r="AI38" s="2">
        <v>3</v>
      </c>
      <c r="AJ38" s="2">
        <v>5</v>
      </c>
      <c r="AK38" s="2">
        <v>3</v>
      </c>
      <c r="AL38" s="152"/>
      <c r="AM38" s="154"/>
      <c r="AN38" s="155"/>
      <c r="AO38" s="14"/>
    </row>
    <row r="39" spans="1:41" ht="15">
      <c r="A39" s="141" t="s">
        <v>71</v>
      </c>
      <c r="B39" s="2">
        <v>4</v>
      </c>
      <c r="C39" s="2">
        <v>10</v>
      </c>
      <c r="D39" s="2">
        <v>11</v>
      </c>
      <c r="E39" s="2">
        <v>165</v>
      </c>
      <c r="F39" s="2">
        <v>44</v>
      </c>
      <c r="G39" s="2">
        <v>7</v>
      </c>
      <c r="H39" s="2">
        <v>1514</v>
      </c>
      <c r="I39" s="2">
        <v>0</v>
      </c>
      <c r="J39" s="2">
        <v>114</v>
      </c>
      <c r="K39" s="2">
        <v>14</v>
      </c>
      <c r="L39" s="2">
        <v>125</v>
      </c>
      <c r="M39" s="99">
        <v>124</v>
      </c>
      <c r="N39" s="2">
        <v>431</v>
      </c>
      <c r="O39" s="99">
        <v>431</v>
      </c>
      <c r="P39" s="99">
        <v>265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3</v>
      </c>
      <c r="W39" s="2">
        <v>6</v>
      </c>
      <c r="X39" s="2">
        <v>105</v>
      </c>
      <c r="Y39" s="2">
        <v>555</v>
      </c>
      <c r="Z39" s="2">
        <v>3</v>
      </c>
      <c r="AA39" s="2">
        <v>4</v>
      </c>
      <c r="AB39" s="2">
        <v>99</v>
      </c>
      <c r="AC39" s="2">
        <v>7</v>
      </c>
      <c r="AD39" s="56">
        <v>401</v>
      </c>
      <c r="AE39" s="2">
        <v>477</v>
      </c>
      <c r="AF39" s="2">
        <v>0</v>
      </c>
      <c r="AG39" s="2">
        <v>63</v>
      </c>
      <c r="AH39" s="2">
        <v>122</v>
      </c>
      <c r="AI39" s="2">
        <v>120</v>
      </c>
      <c r="AJ39" s="2">
        <v>335</v>
      </c>
      <c r="AK39" s="2">
        <v>77</v>
      </c>
      <c r="AL39" s="156"/>
      <c r="AM39" s="154"/>
      <c r="AN39" s="155"/>
      <c r="AO39" s="14"/>
    </row>
    <row r="40" spans="1:41" ht="16" thickBot="1">
      <c r="A40" s="141" t="s">
        <v>72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99"/>
      <c r="N40" s="2">
        <v>0</v>
      </c>
      <c r="O40" s="99">
        <v>0</v>
      </c>
      <c r="P40" s="99" t="s">
        <v>183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56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152"/>
      <c r="AM40" s="154"/>
      <c r="AN40" s="155"/>
      <c r="AO40" s="14"/>
    </row>
    <row r="41" spans="1:41" ht="16" thickBot="1">
      <c r="A41" s="140" t="s">
        <v>73</v>
      </c>
      <c r="B41" s="1">
        <v>3147</v>
      </c>
      <c r="C41" s="1">
        <v>7137</v>
      </c>
      <c r="D41" s="1">
        <v>12111</v>
      </c>
      <c r="E41" s="1">
        <v>23145</v>
      </c>
      <c r="F41" s="1">
        <v>35071</v>
      </c>
      <c r="G41" s="1">
        <v>53468</v>
      </c>
      <c r="H41" s="1">
        <v>59980</v>
      </c>
      <c r="I41" s="1">
        <v>70985</v>
      </c>
      <c r="J41" s="1">
        <v>81877</v>
      </c>
      <c r="K41" s="1">
        <v>107104</v>
      </c>
      <c r="L41" s="1">
        <v>127942</v>
      </c>
      <c r="M41" s="100">
        <v>86217</v>
      </c>
      <c r="N41" s="1">
        <v>185075</v>
      </c>
      <c r="O41" s="100">
        <v>166814</v>
      </c>
      <c r="P41" s="100">
        <v>178876</v>
      </c>
      <c r="Q41" s="1">
        <v>17665</v>
      </c>
      <c r="R41" s="1">
        <v>17461</v>
      </c>
      <c r="S41" s="1">
        <v>17007</v>
      </c>
      <c r="T41" s="1">
        <v>18852</v>
      </c>
      <c r="U41" s="1">
        <v>18225</v>
      </c>
      <c r="V41" s="1">
        <v>20381</v>
      </c>
      <c r="W41" s="1">
        <v>19711</v>
      </c>
      <c r="X41" s="1">
        <v>23560</v>
      </c>
      <c r="Y41" s="1">
        <v>25271</v>
      </c>
      <c r="Z41" s="1">
        <v>24385</v>
      </c>
      <c r="AA41" s="1">
        <v>28016</v>
      </c>
      <c r="AB41" s="1">
        <v>29432</v>
      </c>
      <c r="AC41" s="1">
        <v>28460</v>
      </c>
      <c r="AD41" s="57">
        <v>35369</v>
      </c>
      <c r="AE41" s="1">
        <v>31499</v>
      </c>
      <c r="AF41" s="1">
        <v>32617</v>
      </c>
      <c r="AG41" s="1">
        <v>38738</v>
      </c>
      <c r="AH41" s="1">
        <v>42437</v>
      </c>
      <c r="AI41" s="1">
        <v>50813</v>
      </c>
      <c r="AJ41" s="1">
        <v>48198</v>
      </c>
      <c r="AK41" s="1">
        <v>48313</v>
      </c>
      <c r="AL41" s="152"/>
      <c r="AM41" s="154"/>
      <c r="AN41" s="155"/>
      <c r="AO41" s="14"/>
    </row>
    <row r="42" spans="1:41" ht="16" thickBot="1">
      <c r="A42" s="141" t="s">
        <v>74</v>
      </c>
      <c r="B42" s="2">
        <v>751</v>
      </c>
      <c r="C42" s="2">
        <v>1476</v>
      </c>
      <c r="D42" s="2">
        <v>2411</v>
      </c>
      <c r="E42" s="2">
        <v>4587</v>
      </c>
      <c r="F42" s="2">
        <v>6998</v>
      </c>
      <c r="G42" s="2">
        <v>10551</v>
      </c>
      <c r="H42" s="2">
        <v>11675</v>
      </c>
      <c r="I42" s="2">
        <v>13739</v>
      </c>
      <c r="J42" s="2">
        <v>5759</v>
      </c>
      <c r="K42" s="2">
        <v>6944</v>
      </c>
      <c r="L42" s="2">
        <v>8919</v>
      </c>
      <c r="M42" s="99">
        <v>6065</v>
      </c>
      <c r="N42" s="2">
        <v>12718</v>
      </c>
      <c r="O42" s="99">
        <v>11553</v>
      </c>
      <c r="P42" s="99">
        <v>12323</v>
      </c>
      <c r="Q42" s="2">
        <v>3439</v>
      </c>
      <c r="R42" s="2">
        <v>3359</v>
      </c>
      <c r="S42" s="2">
        <v>3267</v>
      </c>
      <c r="T42" s="2">
        <v>3674</v>
      </c>
      <c r="U42" s="2">
        <v>3512</v>
      </c>
      <c r="V42" s="2">
        <v>4012</v>
      </c>
      <c r="W42" s="2">
        <v>3897</v>
      </c>
      <c r="X42" s="2">
        <v>-5662</v>
      </c>
      <c r="Y42" s="2">
        <v>4469</v>
      </c>
      <c r="Z42" s="2">
        <v>-1252</v>
      </c>
      <c r="AA42" s="2">
        <v>1810</v>
      </c>
      <c r="AB42" s="2">
        <v>1917</v>
      </c>
      <c r="AC42" s="2">
        <v>1848</v>
      </c>
      <c r="AD42" s="56">
        <v>2685</v>
      </c>
      <c r="AE42" s="2">
        <v>2076</v>
      </c>
      <c r="AF42" s="2">
        <v>2311</v>
      </c>
      <c r="AG42" s="2">
        <v>2724</v>
      </c>
      <c r="AH42" s="2">
        <v>2884</v>
      </c>
      <c r="AI42" s="2">
        <v>3628</v>
      </c>
      <c r="AJ42" s="2">
        <v>3196</v>
      </c>
      <c r="AK42" s="2">
        <v>3146</v>
      </c>
      <c r="AL42" s="152"/>
      <c r="AM42" s="154"/>
      <c r="AN42" s="155"/>
      <c r="AO42" s="14"/>
    </row>
    <row r="43" spans="1:41" ht="30" thickBot="1">
      <c r="A43" s="140" t="s">
        <v>75</v>
      </c>
      <c r="B43" s="1">
        <v>2396</v>
      </c>
      <c r="C43" s="1">
        <v>5661</v>
      </c>
      <c r="D43" s="1">
        <v>9700</v>
      </c>
      <c r="E43" s="1">
        <v>18557</v>
      </c>
      <c r="F43" s="1">
        <v>28073</v>
      </c>
      <c r="G43" s="1">
        <v>42917</v>
      </c>
      <c r="H43" s="1">
        <v>48305</v>
      </c>
      <c r="I43" s="1">
        <v>57246</v>
      </c>
      <c r="J43" s="1">
        <v>76119</v>
      </c>
      <c r="K43" s="1">
        <v>100160</v>
      </c>
      <c r="L43" s="1">
        <v>119023</v>
      </c>
      <c r="M43" s="100">
        <v>80152</v>
      </c>
      <c r="N43" s="1">
        <v>172357</v>
      </c>
      <c r="O43" s="100">
        <v>155261</v>
      </c>
      <c r="P43" s="100">
        <v>166553</v>
      </c>
      <c r="Q43" s="1">
        <v>14226</v>
      </c>
      <c r="R43" s="1">
        <v>14102</v>
      </c>
      <c r="S43" s="1">
        <v>13740</v>
      </c>
      <c r="T43" s="1">
        <v>15178</v>
      </c>
      <c r="U43" s="1">
        <v>14714</v>
      </c>
      <c r="V43" s="1">
        <v>16369</v>
      </c>
      <c r="W43" s="1">
        <v>15815</v>
      </c>
      <c r="X43" s="1">
        <v>29222</v>
      </c>
      <c r="Y43" s="1">
        <v>20802</v>
      </c>
      <c r="Z43" s="1">
        <v>25637</v>
      </c>
      <c r="AA43" s="1">
        <v>26206</v>
      </c>
      <c r="AB43" s="1">
        <v>27515</v>
      </c>
      <c r="AC43" s="1">
        <v>26612</v>
      </c>
      <c r="AD43" s="57">
        <v>32684</v>
      </c>
      <c r="AE43" s="1">
        <v>29423</v>
      </c>
      <c r="AF43" s="1">
        <v>30306</v>
      </c>
      <c r="AG43" s="1">
        <v>36014</v>
      </c>
      <c r="AH43" s="1">
        <v>39553</v>
      </c>
      <c r="AI43" s="1">
        <v>47185</v>
      </c>
      <c r="AJ43" s="1">
        <v>45002</v>
      </c>
      <c r="AK43" s="1">
        <v>45167</v>
      </c>
      <c r="AL43" s="152"/>
      <c r="AM43" s="154"/>
      <c r="AN43" s="155"/>
      <c r="AO43" s="14"/>
    </row>
    <row r="44" spans="1:41" ht="16" thickBot="1">
      <c r="A44" s="141" t="s">
        <v>76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99">
        <v>0</v>
      </c>
      <c r="N44" s="2">
        <v>0</v>
      </c>
      <c r="O44" s="99">
        <v>0</v>
      </c>
      <c r="P44" s="99" t="s">
        <v>183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56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152"/>
      <c r="AM44" s="154"/>
      <c r="AN44" s="155"/>
      <c r="AO44" s="14"/>
    </row>
    <row r="45" spans="1:41" ht="15" thickBot="1">
      <c r="A45" s="1" t="s">
        <v>77</v>
      </c>
      <c r="B45" s="1">
        <v>2396</v>
      </c>
      <c r="C45" s="1">
        <v>5661</v>
      </c>
      <c r="D45" s="1">
        <v>9700</v>
      </c>
      <c r="E45" s="1">
        <v>18557</v>
      </c>
      <c r="F45" s="1">
        <v>28073</v>
      </c>
      <c r="G45" s="1">
        <v>42917</v>
      </c>
      <c r="H45" s="1">
        <v>48305</v>
      </c>
      <c r="I45" s="1">
        <v>57246</v>
      </c>
      <c r="J45" s="1">
        <v>76119</v>
      </c>
      <c r="K45" s="1">
        <v>100160</v>
      </c>
      <c r="L45" s="1">
        <v>119023</v>
      </c>
      <c r="M45" s="100">
        <v>80152</v>
      </c>
      <c r="N45" s="1">
        <v>172357</v>
      </c>
      <c r="O45" s="100">
        <v>155261</v>
      </c>
      <c r="P45" s="100">
        <v>166553</v>
      </c>
      <c r="Q45" s="1">
        <v>14226</v>
      </c>
      <c r="R45" s="1">
        <v>14102</v>
      </c>
      <c r="S45" s="1">
        <v>13740</v>
      </c>
      <c r="T45" s="1">
        <v>15178</v>
      </c>
      <c r="U45" s="1">
        <v>14714</v>
      </c>
      <c r="V45" s="1">
        <v>16369</v>
      </c>
      <c r="W45" s="1">
        <v>15815</v>
      </c>
      <c r="X45" s="1">
        <v>29222</v>
      </c>
      <c r="Y45" s="1">
        <v>20802</v>
      </c>
      <c r="Z45" s="1">
        <v>25637</v>
      </c>
      <c r="AA45" s="1">
        <v>26206</v>
      </c>
      <c r="AB45" s="1">
        <v>27515</v>
      </c>
      <c r="AC45" s="1">
        <v>26612</v>
      </c>
      <c r="AD45" s="57">
        <v>32684</v>
      </c>
      <c r="AE45" s="1">
        <v>29423</v>
      </c>
      <c r="AF45" s="1">
        <v>30306</v>
      </c>
      <c r="AG45" s="1">
        <v>36014</v>
      </c>
      <c r="AH45" s="1">
        <v>39553</v>
      </c>
      <c r="AI45" s="1">
        <v>47185</v>
      </c>
      <c r="AJ45" s="1">
        <v>45002</v>
      </c>
      <c r="AK45" s="1">
        <v>45167</v>
      </c>
      <c r="AL45" s="152"/>
      <c r="AM45" s="154"/>
      <c r="AN45" s="155"/>
      <c r="AO45" s="14"/>
    </row>
    <row r="46" spans="1:41">
      <c r="A46" s="176" t="s">
        <v>203</v>
      </c>
    </row>
    <row r="47" spans="1:41">
      <c r="A47" s="177" t="s">
        <v>196</v>
      </c>
      <c r="AK47" s="151"/>
    </row>
    <row r="48" spans="1:41">
      <c r="Q48" s="151"/>
      <c r="AK48" s="151"/>
    </row>
    <row r="49" spans="15:37">
      <c r="Q49" s="151"/>
      <c r="AK49" s="151"/>
    </row>
    <row r="50" spans="15:37">
      <c r="O50" s="151"/>
      <c r="P50" s="151"/>
      <c r="AK50" s="152"/>
    </row>
    <row r="51" spans="15:37">
      <c r="O51" s="151"/>
      <c r="P51" s="151"/>
      <c r="AK51" s="152"/>
    </row>
    <row r="52" spans="15:37">
      <c r="O52" s="152"/>
      <c r="P52" s="152"/>
      <c r="Q52" s="151"/>
    </row>
    <row r="53" spans="15:37">
      <c r="O53" s="151"/>
      <c r="P53" s="151"/>
    </row>
  </sheetData>
  <mergeCells count="7">
    <mergeCell ref="A4:X4"/>
    <mergeCell ref="Q5:AK5"/>
    <mergeCell ref="A26:X26"/>
    <mergeCell ref="B27:P27"/>
    <mergeCell ref="Q27:AK27"/>
    <mergeCell ref="B5:C5"/>
    <mergeCell ref="D5:L5"/>
  </mergeCells>
  <phoneticPr fontId="7" type="noConversion"/>
  <pageMargins left="0.7" right="0.7" top="0.75" bottom="0.75" header="0.3" footer="0.3"/>
  <pageSetup paperSize="9" orientation="portrait" horizontalDpi="0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BB40-CB5D-3542-BEC1-E58B9E3D91E3}">
  <dimension ref="A1:AC105"/>
  <sheetViews>
    <sheetView zoomScaleNormal="100"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D43" sqref="D43"/>
    </sheetView>
  </sheetViews>
  <sheetFormatPr baseColWidth="10" defaultColWidth="10.83203125" defaultRowHeight="16"/>
  <cols>
    <col min="1" max="1" width="72.6640625" style="15" bestFit="1" customWidth="1"/>
    <col min="2" max="7" width="14" style="15" customWidth="1"/>
    <col min="8" max="10" width="14" style="10" customWidth="1"/>
    <col min="11" max="11" width="13.83203125" style="10" customWidth="1"/>
    <col min="12" max="16384" width="10.83203125" style="10"/>
  </cols>
  <sheetData>
    <row r="1" spans="1:29" s="3" customFormat="1" ht="15">
      <c r="A1" s="15"/>
      <c r="B1" s="15"/>
      <c r="C1" s="15"/>
      <c r="D1" s="15"/>
      <c r="E1" s="15"/>
      <c r="F1" s="15"/>
      <c r="G1" s="15"/>
    </row>
    <row r="2" spans="1:29" s="3" customFormat="1" ht="15">
      <c r="A2" s="15"/>
      <c r="B2" s="15"/>
      <c r="C2" s="15"/>
      <c r="D2" s="15"/>
      <c r="E2" s="15"/>
      <c r="F2" s="15"/>
      <c r="G2" s="15"/>
    </row>
    <row r="3" spans="1:29" s="3" customFormat="1" ht="15">
      <c r="A3" s="15"/>
      <c r="B3" s="15"/>
      <c r="C3" s="15"/>
      <c r="D3" s="15"/>
      <c r="E3" s="15"/>
      <c r="F3" s="15"/>
      <c r="G3" s="15"/>
    </row>
    <row r="4" spans="1:29" s="3" customFormat="1" ht="14">
      <c r="A4" s="200" t="s">
        <v>61</v>
      </c>
      <c r="B4" s="200"/>
      <c r="C4" s="200"/>
      <c r="D4" s="200"/>
      <c r="E4" s="200"/>
      <c r="F4" s="200"/>
      <c r="G4" s="200"/>
      <c r="H4" s="200"/>
      <c r="I4" s="200"/>
      <c r="J4" s="201"/>
      <c r="K4" s="201"/>
      <c r="L4" s="201"/>
      <c r="M4" s="201"/>
      <c r="N4" s="201"/>
      <c r="O4" s="201"/>
      <c r="P4" s="201"/>
      <c r="Q4" s="19"/>
      <c r="R4" s="19"/>
    </row>
    <row r="5" spans="1:29" s="3" customFormat="1" ht="40" customHeight="1">
      <c r="A5" s="70" t="s">
        <v>62</v>
      </c>
      <c r="B5" s="202" t="s">
        <v>206</v>
      </c>
      <c r="C5" s="204"/>
      <c r="D5" s="203"/>
      <c r="E5" s="202" t="s">
        <v>207</v>
      </c>
      <c r="F5" s="203"/>
      <c r="G5" s="202" t="s">
        <v>208</v>
      </c>
      <c r="H5" s="204"/>
      <c r="I5" s="218" t="s">
        <v>209</v>
      </c>
      <c r="J5" s="218"/>
      <c r="K5" s="218"/>
      <c r="L5" s="17"/>
      <c r="M5" s="17"/>
      <c r="N5" s="17"/>
      <c r="O5" s="17"/>
      <c r="P5" s="17"/>
      <c r="Q5" s="17"/>
      <c r="R5" s="1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</row>
    <row r="6" spans="1:29" s="3" customFormat="1" ht="16" customHeight="1">
      <c r="A6" s="75"/>
      <c r="B6" s="72" t="s">
        <v>34</v>
      </c>
      <c r="C6" s="72" t="s">
        <v>35</v>
      </c>
      <c r="D6" s="72">
        <v>2024</v>
      </c>
      <c r="E6" s="72" t="s">
        <v>34</v>
      </c>
      <c r="F6" s="72">
        <v>2023</v>
      </c>
      <c r="G6" s="72" t="s">
        <v>34</v>
      </c>
      <c r="H6" s="72">
        <v>2023</v>
      </c>
      <c r="I6" s="72" t="s">
        <v>34</v>
      </c>
      <c r="J6" s="72">
        <v>2023</v>
      </c>
      <c r="K6" s="72">
        <v>2024</v>
      </c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</row>
    <row r="7" spans="1:29">
      <c r="A7" s="144" t="s">
        <v>61</v>
      </c>
      <c r="B7" s="10"/>
      <c r="C7" s="10"/>
      <c r="D7" s="10"/>
      <c r="E7" s="10"/>
      <c r="F7" s="10"/>
      <c r="G7" s="10"/>
      <c r="J7" s="134"/>
    </row>
    <row r="8" spans="1:29">
      <c r="A8" s="7" t="s">
        <v>81</v>
      </c>
      <c r="B8" s="7">
        <v>86217</v>
      </c>
      <c r="C8" s="7">
        <v>166814</v>
      </c>
      <c r="D8" s="7">
        <v>178876</v>
      </c>
      <c r="E8" s="7">
        <v>67565</v>
      </c>
      <c r="F8" s="7">
        <v>90616</v>
      </c>
      <c r="G8" s="7">
        <v>118498</v>
      </c>
      <c r="H8" s="7">
        <v>137989</v>
      </c>
      <c r="I8" s="7">
        <v>32604</v>
      </c>
      <c r="J8" s="7">
        <v>49115</v>
      </c>
      <c r="K8" s="7">
        <v>46839</v>
      </c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</row>
    <row r="9" spans="1:29">
      <c r="A9" s="7" t="s">
        <v>82</v>
      </c>
      <c r="B9" s="7">
        <f>SUM(B10:B19)</f>
        <v>40636</v>
      </c>
      <c r="C9" s="7">
        <f t="shared" ref="C9:D9" si="0">SUM(C10:C19)</f>
        <v>34578</v>
      </c>
      <c r="D9" s="7">
        <f t="shared" si="0"/>
        <v>15777</v>
      </c>
      <c r="E9" s="7">
        <f t="shared" ref="E9" si="1">SUM(E10:E19)</f>
        <v>16885</v>
      </c>
      <c r="F9" s="7">
        <f t="shared" ref="F9" si="2">SUM(F10:F19)</f>
        <v>11653</v>
      </c>
      <c r="G9" s="7">
        <f t="shared" ref="G9" si="3">SUM(G10:G19)</f>
        <v>34263</v>
      </c>
      <c r="H9" s="7">
        <f t="shared" ref="H9" si="4">SUM(H10:H19)</f>
        <v>11470</v>
      </c>
      <c r="I9" s="7">
        <f t="shared" ref="I9" si="5">SUM(I10:I19)</f>
        <v>7091</v>
      </c>
      <c r="J9" s="7">
        <f t="shared" ref="J9" si="6">SUM(J10:J19)</f>
        <v>6716</v>
      </c>
      <c r="K9" s="7">
        <v>6666</v>
      </c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</row>
    <row r="10" spans="1:29">
      <c r="A10" s="8" t="s">
        <v>37</v>
      </c>
      <c r="B10" s="8">
        <v>11921</v>
      </c>
      <c r="C10" s="8">
        <v>14478</v>
      </c>
      <c r="D10" s="8">
        <v>19369</v>
      </c>
      <c r="E10" s="8">
        <v>6808</v>
      </c>
      <c r="F10" s="8">
        <v>9252</v>
      </c>
      <c r="G10" s="8">
        <v>10507</v>
      </c>
      <c r="H10" s="8">
        <v>14264</v>
      </c>
      <c r="I10" s="8">
        <v>3328</v>
      </c>
      <c r="J10" s="8">
        <v>4501</v>
      </c>
      <c r="K10" s="8">
        <v>5684</v>
      </c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</row>
    <row r="11" spans="1:29">
      <c r="A11" s="8" t="s">
        <v>83</v>
      </c>
      <c r="B11" s="8">
        <v>1110</v>
      </c>
      <c r="C11" s="8">
        <v>-3671</v>
      </c>
      <c r="D11" s="8">
        <v>1093</v>
      </c>
      <c r="E11" s="8">
        <v>3548</v>
      </c>
      <c r="F11" s="8">
        <v>4469</v>
      </c>
      <c r="G11" s="8">
        <v>-3094</v>
      </c>
      <c r="H11" s="8">
        <v>-587</v>
      </c>
      <c r="I11" s="8">
        <v>1444</v>
      </c>
      <c r="J11" s="8">
        <v>-322</v>
      </c>
      <c r="K11" s="8">
        <v>1131</v>
      </c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</row>
    <row r="12" spans="1:29">
      <c r="A12" s="8" t="s">
        <v>84</v>
      </c>
      <c r="B12" s="8">
        <v>0</v>
      </c>
      <c r="C12" s="8">
        <v>0</v>
      </c>
      <c r="D12" s="8" t="s">
        <v>183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</row>
    <row r="13" spans="1:29">
      <c r="A13" s="8" t="s">
        <v>85</v>
      </c>
      <c r="B13" s="8">
        <v>0</v>
      </c>
      <c r="C13" s="8">
        <v>0</v>
      </c>
      <c r="D13" s="8" t="s">
        <v>183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</row>
    <row r="14" spans="1:29">
      <c r="A14" s="8" t="s">
        <v>86</v>
      </c>
      <c r="B14" s="8">
        <v>0</v>
      </c>
      <c r="C14" s="8">
        <v>0</v>
      </c>
      <c r="D14" s="8" t="s">
        <v>183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</row>
    <row r="15" spans="1:29">
      <c r="A15" s="8" t="s">
        <v>87</v>
      </c>
      <c r="B15" s="8">
        <v>-13648</v>
      </c>
      <c r="C15" s="8">
        <v>-832</v>
      </c>
      <c r="D15" s="8">
        <v>-7818</v>
      </c>
      <c r="E15" s="8">
        <v>-6401</v>
      </c>
      <c r="F15" s="8">
        <v>-571</v>
      </c>
      <c r="G15" s="8">
        <v>5534</v>
      </c>
      <c r="H15" s="8">
        <v>-3850</v>
      </c>
      <c r="I15" s="8">
        <v>-3919</v>
      </c>
      <c r="J15" s="8">
        <v>1634</v>
      </c>
      <c r="K15" s="8">
        <v>-3047</v>
      </c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</row>
    <row r="16" spans="1:29">
      <c r="A16" s="8" t="s">
        <v>88</v>
      </c>
      <c r="B16" s="8">
        <v>44967</v>
      </c>
      <c r="C16" s="8">
        <v>26594</v>
      </c>
      <c r="D16" s="8">
        <v>3185</v>
      </c>
      <c r="E16" s="8">
        <v>14642</v>
      </c>
      <c r="F16" s="8">
        <v>-1072</v>
      </c>
      <c r="G16" s="8">
        <v>23090</v>
      </c>
      <c r="H16" s="8">
        <v>1933</v>
      </c>
      <c r="I16" s="8">
        <v>6597</v>
      </c>
      <c r="J16" s="8">
        <v>1037</v>
      </c>
      <c r="K16" s="8">
        <v>3476</v>
      </c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</row>
    <row r="17" spans="1:29">
      <c r="A17" s="8" t="s">
        <v>89</v>
      </c>
      <c r="B17" s="8">
        <v>-302</v>
      </c>
      <c r="C17" s="8">
        <v>-456</v>
      </c>
      <c r="D17" s="8">
        <v>127</v>
      </c>
      <c r="E17" s="8">
        <v>-588</v>
      </c>
      <c r="F17" s="8">
        <v>-31</v>
      </c>
      <c r="G17" s="8">
        <v>-521</v>
      </c>
      <c r="H17" s="8">
        <v>-51</v>
      </c>
      <c r="I17" s="8">
        <v>63</v>
      </c>
      <c r="J17" s="8">
        <v>29</v>
      </c>
      <c r="K17" s="8">
        <v>-171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</row>
    <row r="18" spans="1:29">
      <c r="A18" s="8" t="s">
        <v>90</v>
      </c>
      <c r="B18" s="8">
        <v>-2957</v>
      </c>
      <c r="C18" s="8">
        <v>-1325</v>
      </c>
      <c r="D18" s="8">
        <v>-395</v>
      </c>
      <c r="E18" s="8">
        <v>-1159</v>
      </c>
      <c r="F18" s="8">
        <v>-394</v>
      </c>
      <c r="G18" s="8">
        <v>-1089</v>
      </c>
      <c r="H18" s="8">
        <v>-239</v>
      </c>
      <c r="I18" s="8">
        <v>-299</v>
      </c>
      <c r="J18" s="8">
        <v>133</v>
      </c>
      <c r="K18" s="8">
        <v>-667</v>
      </c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</row>
    <row r="19" spans="1:29" s="33" customFormat="1">
      <c r="A19" s="163" t="s">
        <v>92</v>
      </c>
      <c r="B19" s="32">
        <v>-455</v>
      </c>
      <c r="C19" s="32">
        <v>-210</v>
      </c>
      <c r="D19" s="32">
        <v>216</v>
      </c>
      <c r="E19" s="32">
        <v>35</v>
      </c>
      <c r="F19" s="32">
        <v>0</v>
      </c>
      <c r="G19" s="32">
        <v>-164</v>
      </c>
      <c r="H19" s="32">
        <v>0</v>
      </c>
      <c r="I19" s="32">
        <v>-123</v>
      </c>
      <c r="J19" s="32">
        <v>-296</v>
      </c>
      <c r="K19" s="32">
        <v>260</v>
      </c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</row>
    <row r="20" spans="1:29" s="164" customFormat="1">
      <c r="A20" s="162" t="s">
        <v>187</v>
      </c>
      <c r="B20" s="32">
        <f t="shared" ref="B20:J20" si="7">B8+B9</f>
        <v>126853</v>
      </c>
      <c r="C20" s="32">
        <f t="shared" si="7"/>
        <v>201392</v>
      </c>
      <c r="D20" s="32">
        <f t="shared" si="7"/>
        <v>194653</v>
      </c>
      <c r="E20" s="32">
        <f t="shared" si="7"/>
        <v>84450</v>
      </c>
      <c r="F20" s="32">
        <f t="shared" si="7"/>
        <v>102269</v>
      </c>
      <c r="G20" s="32">
        <f t="shared" si="7"/>
        <v>152761</v>
      </c>
      <c r="H20" s="32">
        <f t="shared" si="7"/>
        <v>149459</v>
      </c>
      <c r="I20" s="32">
        <f t="shared" si="7"/>
        <v>39695</v>
      </c>
      <c r="J20" s="32">
        <f t="shared" si="7"/>
        <v>55831</v>
      </c>
      <c r="K20" s="32">
        <v>53505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  <row r="21" spans="1:29" s="33" customFormat="1">
      <c r="A21" s="163" t="s">
        <v>91</v>
      </c>
      <c r="B21" s="163">
        <v>-11398</v>
      </c>
      <c r="C21" s="163">
        <v>-6614</v>
      </c>
      <c r="D21" s="163">
        <v>-17084</v>
      </c>
      <c r="E21" s="163">
        <v>-4305</v>
      </c>
      <c r="F21" s="163">
        <v>-10977</v>
      </c>
      <c r="G21" s="163">
        <v>-8112</v>
      </c>
      <c r="H21" s="163">
        <v>-14748</v>
      </c>
      <c r="I21" s="163">
        <v>-2364</v>
      </c>
      <c r="J21" s="163">
        <v>-8168</v>
      </c>
      <c r="K21" s="163">
        <v>-1757</v>
      </c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29" s="164" customFormat="1">
      <c r="A22" s="9" t="s">
        <v>93</v>
      </c>
      <c r="B22" s="9">
        <f>B20+B21</f>
        <v>115455</v>
      </c>
      <c r="C22" s="9">
        <f>C20+C21</f>
        <v>194778</v>
      </c>
      <c r="D22" s="9">
        <f>D20+D21</f>
        <v>177569</v>
      </c>
      <c r="E22" s="9">
        <f t="shared" ref="E22:J22" si="8">E20+E21</f>
        <v>80145</v>
      </c>
      <c r="F22" s="9">
        <f t="shared" si="8"/>
        <v>91292</v>
      </c>
      <c r="G22" s="9">
        <f t="shared" si="8"/>
        <v>144649</v>
      </c>
      <c r="H22" s="9">
        <f t="shared" si="8"/>
        <v>134711</v>
      </c>
      <c r="I22" s="9">
        <f t="shared" si="8"/>
        <v>37331</v>
      </c>
      <c r="J22" s="9">
        <f t="shared" si="8"/>
        <v>47663</v>
      </c>
      <c r="K22" s="9">
        <v>51748</v>
      </c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</row>
    <row r="23" spans="1:29">
      <c r="A23" s="88" t="s">
        <v>94</v>
      </c>
      <c r="B23" s="88"/>
      <c r="C23" s="88"/>
      <c r="D23" s="161"/>
      <c r="E23" s="88"/>
      <c r="F23" s="88"/>
      <c r="G23" s="88"/>
      <c r="H23" s="88"/>
      <c r="I23" s="88"/>
      <c r="J23" s="135"/>
      <c r="K23" s="135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29">
      <c r="A24" s="8" t="s">
        <v>95</v>
      </c>
      <c r="B24" s="8">
        <v>-16869</v>
      </c>
      <c r="C24" s="8">
        <v>-32457</v>
      </c>
      <c r="D24" s="8">
        <v>-30269</v>
      </c>
      <c r="E24" s="8">
        <v>-10476</v>
      </c>
      <c r="F24" s="8">
        <v>-14548</v>
      </c>
      <c r="G24" s="8">
        <v>-25123</v>
      </c>
      <c r="H24" s="94">
        <v>-21981</v>
      </c>
      <c r="I24" s="94">
        <v>-4933</v>
      </c>
      <c r="J24" s="8">
        <v>-7080</v>
      </c>
      <c r="K24" s="8">
        <v>-7791</v>
      </c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</row>
    <row r="25" spans="1:29">
      <c r="A25" s="8" t="s">
        <v>96</v>
      </c>
      <c r="B25" s="8">
        <v>0</v>
      </c>
      <c r="C25" s="8">
        <v>0</v>
      </c>
      <c r="D25" s="8"/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</row>
    <row r="26" spans="1:29">
      <c r="A26" s="8" t="s">
        <v>97</v>
      </c>
      <c r="B26" s="8">
        <v>24</v>
      </c>
      <c r="C26" s="8">
        <v>0</v>
      </c>
      <c r="D26" s="8"/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</row>
    <row r="27" spans="1:29">
      <c r="A27" s="8" t="s">
        <v>98</v>
      </c>
      <c r="B27" s="8">
        <v>0</v>
      </c>
      <c r="C27" s="8">
        <v>0</v>
      </c>
      <c r="D27" s="8"/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</row>
    <row r="28" spans="1:29">
      <c r="A28" s="8" t="s">
        <v>99</v>
      </c>
      <c r="B28" s="8">
        <v>0</v>
      </c>
      <c r="C28" s="8">
        <v>0</v>
      </c>
      <c r="D28" s="8"/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</row>
    <row r="29" spans="1:29">
      <c r="A29" s="8" t="s">
        <v>100</v>
      </c>
      <c r="B29" s="8">
        <v>0</v>
      </c>
      <c r="C29" s="8">
        <v>0</v>
      </c>
      <c r="D29" s="8"/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</row>
    <row r="30" spans="1:29">
      <c r="A30" s="8" t="s">
        <v>101</v>
      </c>
      <c r="B30" s="8">
        <v>0</v>
      </c>
      <c r="C30" s="8">
        <v>0</v>
      </c>
      <c r="D30" s="8"/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</row>
    <row r="31" spans="1:29">
      <c r="A31" s="8" t="s">
        <v>102</v>
      </c>
      <c r="B31" s="8">
        <v>0</v>
      </c>
      <c r="C31" s="8">
        <v>0</v>
      </c>
      <c r="D31" s="8"/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</row>
    <row r="32" spans="1:29">
      <c r="A32" s="8" t="s">
        <v>103</v>
      </c>
      <c r="B32" s="8">
        <v>0</v>
      </c>
      <c r="C32" s="8">
        <v>0</v>
      </c>
      <c r="D32" s="8"/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</row>
    <row r="33" spans="1:29">
      <c r="A33" s="8" t="s">
        <v>104</v>
      </c>
      <c r="B33" s="8">
        <v>0</v>
      </c>
      <c r="C33" s="8">
        <v>0</v>
      </c>
      <c r="D33" s="8"/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</row>
    <row r="34" spans="1:29">
      <c r="A34" s="8" t="s">
        <v>105</v>
      </c>
      <c r="B34" s="8">
        <v>0</v>
      </c>
      <c r="C34" s="8">
        <v>0</v>
      </c>
      <c r="D34" s="8"/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</row>
    <row r="35" spans="1:29">
      <c r="A35" s="8" t="s">
        <v>106</v>
      </c>
      <c r="B35" s="8">
        <v>0</v>
      </c>
      <c r="C35" s="8">
        <v>0</v>
      </c>
      <c r="D35" s="8"/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</row>
    <row r="36" spans="1:29">
      <c r="A36" s="32" t="s">
        <v>107</v>
      </c>
      <c r="B36" s="32">
        <v>-16845</v>
      </c>
      <c r="C36" s="32">
        <v>-32457</v>
      </c>
      <c r="D36" s="32">
        <v>-30269</v>
      </c>
      <c r="E36" s="9">
        <v>-10476</v>
      </c>
      <c r="F36" s="9">
        <v>-14548</v>
      </c>
      <c r="G36" s="32">
        <v>-25123</v>
      </c>
      <c r="H36" s="9">
        <v>-21981</v>
      </c>
      <c r="I36" s="9">
        <v>-4933</v>
      </c>
      <c r="J36" s="9">
        <v>-7080</v>
      </c>
      <c r="K36" s="9">
        <v>-7791</v>
      </c>
      <c r="L36" s="90"/>
      <c r="M36" s="88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>
      <c r="A37" s="88" t="s">
        <v>108</v>
      </c>
      <c r="B37" s="88"/>
      <c r="C37" s="88"/>
      <c r="D37" s="88"/>
      <c r="E37" s="88"/>
      <c r="F37" s="88"/>
      <c r="G37" s="88"/>
      <c r="H37" s="88"/>
      <c r="I37" s="88"/>
      <c r="J37" s="135"/>
      <c r="K37" s="135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29">
      <c r="A38" s="8" t="s">
        <v>109</v>
      </c>
      <c r="B38" s="8">
        <v>0</v>
      </c>
      <c r="C38" s="8">
        <v>0</v>
      </c>
      <c r="D38" s="8"/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</row>
    <row r="39" spans="1:29">
      <c r="A39" s="8" t="s">
        <v>110</v>
      </c>
      <c r="B39" s="8">
        <v>0</v>
      </c>
      <c r="C39" s="8">
        <v>0</v>
      </c>
      <c r="D39" s="8"/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</row>
    <row r="40" spans="1:29">
      <c r="A40" s="8" t="s">
        <v>111</v>
      </c>
      <c r="B40" s="8">
        <v>0</v>
      </c>
      <c r="C40" s="8">
        <v>0</v>
      </c>
      <c r="D40" s="8"/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</row>
    <row r="41" spans="1:29">
      <c r="A41" s="8" t="s">
        <v>112</v>
      </c>
      <c r="B41" s="8">
        <v>0</v>
      </c>
      <c r="C41" s="8">
        <v>0</v>
      </c>
      <c r="D41" s="8"/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</row>
    <row r="42" spans="1:29">
      <c r="A42" s="8" t="s">
        <v>113</v>
      </c>
      <c r="B42" s="8">
        <v>0</v>
      </c>
      <c r="C42" s="8">
        <v>0</v>
      </c>
      <c r="D42" s="8"/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</row>
    <row r="43" spans="1:29">
      <c r="A43" s="8" t="s">
        <v>114</v>
      </c>
      <c r="B43" s="8">
        <v>0</v>
      </c>
      <c r="C43" s="8">
        <v>0</v>
      </c>
      <c r="D43" s="8"/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</row>
    <row r="44" spans="1:29">
      <c r="A44" s="8" t="s">
        <v>115</v>
      </c>
      <c r="B44" s="8">
        <v>-723</v>
      </c>
      <c r="C44" s="8">
        <v>-628</v>
      </c>
      <c r="D44" s="8">
        <v>-669</v>
      </c>
      <c r="E44" s="8">
        <v>-345</v>
      </c>
      <c r="F44" s="8">
        <v>-459</v>
      </c>
      <c r="G44" s="8">
        <v>-550</v>
      </c>
      <c r="H44" s="8">
        <v>-686</v>
      </c>
      <c r="I44" s="8">
        <v>-208</v>
      </c>
      <c r="J44" s="8">
        <v>-230</v>
      </c>
      <c r="K44" s="8">
        <v>-748</v>
      </c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</row>
    <row r="45" spans="1:29">
      <c r="A45" s="8" t="s">
        <v>116</v>
      </c>
      <c r="B45" s="8">
        <v>-101454</v>
      </c>
      <c r="C45" s="8">
        <v>-121539</v>
      </c>
      <c r="D45" s="8">
        <v>-157591</v>
      </c>
      <c r="E45" s="8">
        <v>-83945</v>
      </c>
      <c r="F45" s="8">
        <v>-115617</v>
      </c>
      <c r="G45" s="8">
        <v>-83944</v>
      </c>
      <c r="H45" s="8">
        <v>-115617</v>
      </c>
      <c r="I45" s="8">
        <v>0</v>
      </c>
      <c r="J45" s="8">
        <v>0</v>
      </c>
      <c r="K45" s="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</row>
    <row r="46" spans="1:29">
      <c r="A46" s="8" t="s">
        <v>117</v>
      </c>
      <c r="B46" s="8">
        <v>0</v>
      </c>
      <c r="C46" s="8">
        <v>0</v>
      </c>
      <c r="D46" s="8" t="s">
        <v>183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</row>
    <row r="47" spans="1:29" ht="17" thickBot="1">
      <c r="A47" s="126" t="s">
        <v>118</v>
      </c>
      <c r="B47" s="126">
        <v>-102177</v>
      </c>
      <c r="C47" s="126">
        <v>-122167</v>
      </c>
      <c r="D47" s="126">
        <v>-158260</v>
      </c>
      <c r="E47" s="126">
        <v>-84290</v>
      </c>
      <c r="F47" s="126">
        <v>-116076</v>
      </c>
      <c r="G47" s="126">
        <v>-84494</v>
      </c>
      <c r="H47" s="126">
        <v>-116303</v>
      </c>
      <c r="I47" s="126">
        <v>-208</v>
      </c>
      <c r="J47" s="126">
        <v>-230</v>
      </c>
      <c r="K47" s="126">
        <v>-748</v>
      </c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</row>
    <row r="48" spans="1:29" ht="17" thickBot="1">
      <c r="A48" s="128" t="s">
        <v>119</v>
      </c>
      <c r="B48" s="128">
        <v>-3567</v>
      </c>
      <c r="C48" s="128">
        <v>40154</v>
      </c>
      <c r="D48" s="128">
        <v>-10960</v>
      </c>
      <c r="E48" s="128">
        <v>-14621</v>
      </c>
      <c r="F48" s="128">
        <v>-39332</v>
      </c>
      <c r="G48" s="128">
        <v>35032</v>
      </c>
      <c r="H48" s="128">
        <v>-3573</v>
      </c>
      <c r="I48" s="128">
        <v>32190</v>
      </c>
      <c r="J48" s="128">
        <v>40353</v>
      </c>
      <c r="K48" s="128">
        <v>43209</v>
      </c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</row>
    <row r="49" spans="1:29" ht="17" thickBot="1">
      <c r="A49" s="127" t="s">
        <v>120</v>
      </c>
      <c r="B49" s="127">
        <v>-3567</v>
      </c>
      <c r="C49" s="127">
        <v>40154</v>
      </c>
      <c r="D49" s="127">
        <v>-10960</v>
      </c>
      <c r="E49" s="127">
        <v>-14621</v>
      </c>
      <c r="F49" s="127">
        <v>-39332</v>
      </c>
      <c r="G49" s="127">
        <v>35032</v>
      </c>
      <c r="H49" s="127">
        <v>-3573</v>
      </c>
      <c r="I49" s="127">
        <v>32190</v>
      </c>
      <c r="J49" s="127">
        <v>40353</v>
      </c>
      <c r="K49" s="127">
        <v>43209</v>
      </c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</row>
    <row r="50" spans="1:29" ht="17" thickBot="1">
      <c r="A50" s="124" t="s">
        <v>121</v>
      </c>
      <c r="B50" s="124">
        <v>0</v>
      </c>
      <c r="C50" s="124">
        <v>0</v>
      </c>
      <c r="D50" s="124" t="s">
        <v>183</v>
      </c>
      <c r="E50" s="124">
        <v>0</v>
      </c>
      <c r="F50" s="124">
        <v>0</v>
      </c>
      <c r="G50" s="124">
        <v>0</v>
      </c>
      <c r="H50" s="124">
        <v>0</v>
      </c>
      <c r="I50" s="124">
        <v>83.225675213999992</v>
      </c>
      <c r="J50" s="124">
        <v>0</v>
      </c>
      <c r="K50" s="124">
        <v>0</v>
      </c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</row>
    <row r="51" spans="1:29" ht="17" thickBot="1">
      <c r="A51" s="124" t="s">
        <v>122</v>
      </c>
      <c r="B51" s="124">
        <v>59233</v>
      </c>
      <c r="C51" s="124">
        <v>55666</v>
      </c>
      <c r="D51" s="124">
        <v>95820</v>
      </c>
      <c r="E51" s="124">
        <v>55666</v>
      </c>
      <c r="F51" s="124">
        <v>95820</v>
      </c>
      <c r="G51" s="124">
        <v>55666</v>
      </c>
      <c r="H51" s="124">
        <v>95820</v>
      </c>
      <c r="I51" s="124">
        <v>55666</v>
      </c>
      <c r="J51" s="124">
        <v>95820</v>
      </c>
      <c r="K51" s="124">
        <v>84860</v>
      </c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</row>
    <row r="52" spans="1:29" ht="17" thickBot="1">
      <c r="A52" s="125" t="s">
        <v>123</v>
      </c>
      <c r="B52" s="125">
        <v>55666</v>
      </c>
      <c r="C52" s="125">
        <v>95820</v>
      </c>
      <c r="D52" s="125">
        <v>84860</v>
      </c>
      <c r="E52" s="125">
        <v>41045</v>
      </c>
      <c r="F52" s="125">
        <v>56488</v>
      </c>
      <c r="G52" s="125">
        <v>90698</v>
      </c>
      <c r="H52" s="125">
        <v>92247</v>
      </c>
      <c r="I52" s="125">
        <v>87856</v>
      </c>
      <c r="J52" s="125">
        <v>136173</v>
      </c>
      <c r="K52" s="125">
        <v>128069</v>
      </c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</row>
    <row r="53" spans="1:29">
      <c r="A53" s="176" t="s">
        <v>203</v>
      </c>
      <c r="H53" s="15"/>
    </row>
    <row r="54" spans="1:29">
      <c r="A54" s="200" t="s">
        <v>61</v>
      </c>
      <c r="B54" s="200"/>
      <c r="C54" s="200"/>
      <c r="D54" s="200"/>
      <c r="E54" s="200"/>
      <c r="F54" s="200"/>
      <c r="G54" s="200"/>
      <c r="H54" s="200"/>
      <c r="I54" s="200"/>
      <c r="J54" s="201"/>
      <c r="K54" s="201"/>
      <c r="L54" s="201"/>
      <c r="M54" s="201"/>
      <c r="N54" s="201"/>
      <c r="O54" s="201"/>
      <c r="P54" s="201"/>
      <c r="Q54" s="19"/>
      <c r="R54" s="19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>
      <c r="A55" s="70" t="s">
        <v>62</v>
      </c>
      <c r="B55" s="202" t="s">
        <v>124</v>
      </c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2" t="s">
        <v>125</v>
      </c>
      <c r="O55" s="204"/>
      <c r="P55" s="204"/>
      <c r="Q55" s="204"/>
      <c r="R55" s="203"/>
      <c r="S55" s="206" t="s">
        <v>126</v>
      </c>
      <c r="T55" s="207"/>
      <c r="U55" s="207"/>
      <c r="V55" s="207"/>
      <c r="W55" s="208"/>
      <c r="X55" s="198" t="s">
        <v>127</v>
      </c>
      <c r="Y55" s="199"/>
      <c r="Z55" s="199"/>
      <c r="AA55" s="199"/>
      <c r="AB55" s="199"/>
      <c r="AC55" s="199"/>
    </row>
    <row r="56" spans="1:29">
      <c r="A56" s="75"/>
      <c r="B56" s="72">
        <v>2012</v>
      </c>
      <c r="C56" s="72">
        <v>2013</v>
      </c>
      <c r="D56" s="72">
        <v>2014</v>
      </c>
      <c r="E56" s="72">
        <v>2015</v>
      </c>
      <c r="F56" s="72">
        <v>2016</v>
      </c>
      <c r="G56" s="72">
        <v>2017</v>
      </c>
      <c r="H56" s="72">
        <v>2018</v>
      </c>
      <c r="I56" s="72">
        <v>2019</v>
      </c>
      <c r="J56" s="72">
        <v>2020</v>
      </c>
      <c r="K56" s="72">
        <v>2021</v>
      </c>
      <c r="L56" s="72">
        <v>2022</v>
      </c>
      <c r="M56" s="72">
        <v>2023</v>
      </c>
      <c r="N56" s="72">
        <v>2018</v>
      </c>
      <c r="O56" s="72">
        <v>2019</v>
      </c>
      <c r="P56" s="72">
        <v>2020</v>
      </c>
      <c r="Q56" s="72">
        <v>2021</v>
      </c>
      <c r="R56" s="72">
        <v>2022</v>
      </c>
      <c r="S56" s="72">
        <v>2018</v>
      </c>
      <c r="T56" s="72">
        <v>2019</v>
      </c>
      <c r="U56" s="72">
        <v>2020</v>
      </c>
      <c r="V56" s="72">
        <v>2021</v>
      </c>
      <c r="W56" s="72">
        <v>2022</v>
      </c>
      <c r="X56" s="72">
        <v>2018</v>
      </c>
      <c r="Y56" s="72">
        <v>2019</v>
      </c>
      <c r="Z56" s="72">
        <v>2020</v>
      </c>
      <c r="AA56" s="72">
        <v>2021</v>
      </c>
      <c r="AB56" s="72">
        <v>2022</v>
      </c>
      <c r="AC56" s="72">
        <v>2023</v>
      </c>
    </row>
    <row r="57" spans="1:29">
      <c r="A57" s="16" t="s">
        <v>61</v>
      </c>
      <c r="B57" s="16"/>
      <c r="C57" s="16"/>
      <c r="D57" s="16"/>
      <c r="E57" s="10"/>
      <c r="F57" s="10"/>
      <c r="G57" s="10"/>
    </row>
    <row r="58" spans="1:29">
      <c r="A58" s="7" t="s">
        <v>81</v>
      </c>
      <c r="B58" s="7">
        <v>2396</v>
      </c>
      <c r="C58" s="7">
        <v>6841</v>
      </c>
      <c r="D58" s="7">
        <v>9700</v>
      </c>
      <c r="E58" s="7">
        <v>18557</v>
      </c>
      <c r="F58" s="7">
        <v>28073</v>
      </c>
      <c r="G58" s="7">
        <v>53468</v>
      </c>
      <c r="H58" s="7">
        <v>59980</v>
      </c>
      <c r="I58" s="7">
        <v>70985</v>
      </c>
      <c r="J58" s="7">
        <v>81877</v>
      </c>
      <c r="K58" s="7">
        <v>107104</v>
      </c>
      <c r="L58" s="7">
        <v>127943</v>
      </c>
      <c r="M58" s="7">
        <v>185075</v>
      </c>
      <c r="N58" s="7">
        <v>36127</v>
      </c>
      <c r="O58" s="7">
        <v>38606</v>
      </c>
      <c r="P58" s="7">
        <v>49656</v>
      </c>
      <c r="Q58" s="68">
        <v>63829</v>
      </c>
      <c r="R58" s="7">
        <v>81174</v>
      </c>
      <c r="S58" s="7">
        <v>52133</v>
      </c>
      <c r="T58" s="7">
        <v>58318</v>
      </c>
      <c r="U58" s="7">
        <v>77672</v>
      </c>
      <c r="V58" s="7">
        <v>95326</v>
      </c>
      <c r="W58" s="7">
        <v>131986</v>
      </c>
      <c r="X58" s="7">
        <v>17665</v>
      </c>
      <c r="Y58" s="7">
        <v>18225</v>
      </c>
      <c r="Z58" s="7">
        <v>25271</v>
      </c>
      <c r="AA58" s="7">
        <v>28460</v>
      </c>
      <c r="AB58" s="7">
        <v>38738</v>
      </c>
      <c r="AC58" s="7">
        <v>48313</v>
      </c>
    </row>
    <row r="59" spans="1:29">
      <c r="A59" s="7" t="s">
        <v>82</v>
      </c>
      <c r="B59" s="7">
        <f t="shared" ref="B59:C59" si="9">SUM(B60:B68)</f>
        <v>23</v>
      </c>
      <c r="C59" s="7">
        <f t="shared" si="9"/>
        <v>767</v>
      </c>
      <c r="D59" s="7">
        <f t="shared" ref="D59:K59" si="10">SUM(D60:D68)</f>
        <v>1373</v>
      </c>
      <c r="E59" s="7">
        <f t="shared" si="10"/>
        <v>-757</v>
      </c>
      <c r="F59" s="7">
        <f t="shared" si="10"/>
        <v>408</v>
      </c>
      <c r="G59" s="7">
        <f t="shared" si="10"/>
        <v>715</v>
      </c>
      <c r="H59" s="7">
        <f t="shared" si="10"/>
        <v>559</v>
      </c>
      <c r="I59" s="7">
        <f t="shared" si="10"/>
        <v>1903</v>
      </c>
      <c r="J59" s="7">
        <f t="shared" si="10"/>
        <v>1653</v>
      </c>
      <c r="K59" s="7">
        <f t="shared" si="10"/>
        <v>1673</v>
      </c>
      <c r="L59" s="7">
        <f>SUM(L60:L68)</f>
        <v>2219</v>
      </c>
      <c r="M59" s="7">
        <v>17693</v>
      </c>
      <c r="N59" s="7">
        <f>SUM(N60:N68)</f>
        <v>777</v>
      </c>
      <c r="O59" s="7">
        <f>SUM(O60:O68)</f>
        <v>3247</v>
      </c>
      <c r="P59" s="7">
        <f>SUM(P60:P68)</f>
        <v>2092</v>
      </c>
      <c r="Q59" s="7">
        <f>SUM(Q60:Q68)</f>
        <v>8437</v>
      </c>
      <c r="R59" s="7">
        <v>4182</v>
      </c>
      <c r="S59" s="7">
        <f>SUM(S60:S68)</f>
        <v>2959</v>
      </c>
      <c r="T59" s="7">
        <f>SUM(T60:T68)</f>
        <v>7033</v>
      </c>
      <c r="U59" s="7">
        <f>SUM(U60:U68)</f>
        <v>5217</v>
      </c>
      <c r="V59" s="7">
        <f>SUM(V60:V68)</f>
        <v>8975</v>
      </c>
      <c r="W59" s="7">
        <v>21819</v>
      </c>
      <c r="X59" s="7">
        <f>SUM(X60:X68)</f>
        <v>-6</v>
      </c>
      <c r="Y59" s="7">
        <f>SUM(Y60:Y68)</f>
        <v>397</v>
      </c>
      <c r="Z59" s="7">
        <f>SUM(Z60:Z68)</f>
        <v>4303</v>
      </c>
      <c r="AA59" s="7">
        <f>SUM(AA60:AA68)</f>
        <v>12013</v>
      </c>
      <c r="AB59" s="7">
        <v>1390</v>
      </c>
      <c r="AC59" s="7">
        <v>7611</v>
      </c>
    </row>
    <row r="60" spans="1:29">
      <c r="A60" s="8" t="s">
        <v>37</v>
      </c>
      <c r="B60" s="8">
        <v>119</v>
      </c>
      <c r="C60" s="8">
        <v>357</v>
      </c>
      <c r="D60" s="8">
        <v>551</v>
      </c>
      <c r="E60" s="8">
        <v>836</v>
      </c>
      <c r="F60" s="8">
        <v>1210</v>
      </c>
      <c r="G60" s="8">
        <v>1693</v>
      </c>
      <c r="H60" s="8">
        <v>2469</v>
      </c>
      <c r="I60" s="8">
        <v>3750</v>
      </c>
      <c r="J60" s="8">
        <v>6490</v>
      </c>
      <c r="K60" s="8">
        <v>9782</v>
      </c>
      <c r="L60" s="8">
        <v>11921</v>
      </c>
      <c r="M60" s="8">
        <v>14478</v>
      </c>
      <c r="N60" s="8">
        <v>1654</v>
      </c>
      <c r="O60" s="8">
        <v>2635</v>
      </c>
      <c r="P60" s="8">
        <v>4614</v>
      </c>
      <c r="Q60" s="8">
        <v>5686</v>
      </c>
      <c r="R60" s="8">
        <v>6808</v>
      </c>
      <c r="S60" s="8">
        <v>2597</v>
      </c>
      <c r="T60" s="8">
        <v>4093</v>
      </c>
      <c r="U60" s="8">
        <v>7115</v>
      </c>
      <c r="V60" s="8">
        <v>8750</v>
      </c>
      <c r="W60" s="8">
        <v>10507</v>
      </c>
      <c r="X60" s="8">
        <v>761</v>
      </c>
      <c r="Y60" s="8">
        <v>1268</v>
      </c>
      <c r="Z60" s="8">
        <v>2225</v>
      </c>
      <c r="AA60" s="8">
        <v>2894</v>
      </c>
      <c r="AB60" s="8">
        <v>3328</v>
      </c>
      <c r="AC60" s="8">
        <v>4501</v>
      </c>
    </row>
    <row r="61" spans="1:29">
      <c r="A61" s="8" t="s">
        <v>83</v>
      </c>
      <c r="B61" s="8">
        <v>5</v>
      </c>
      <c r="C61" s="8">
        <v>0</v>
      </c>
      <c r="D61" s="8">
        <v>55</v>
      </c>
      <c r="E61" s="8">
        <v>0</v>
      </c>
      <c r="F61" s="8">
        <v>0</v>
      </c>
      <c r="G61" s="8">
        <v>0</v>
      </c>
      <c r="H61" s="8">
        <v>0</v>
      </c>
      <c r="I61" s="8">
        <v>-54</v>
      </c>
      <c r="J61" s="8">
        <v>-6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58">
        <v>-105</v>
      </c>
      <c r="R61" s="8">
        <v>0</v>
      </c>
      <c r="S61" s="8">
        <v>0</v>
      </c>
      <c r="T61" s="8">
        <v>-6</v>
      </c>
      <c r="U61" s="8">
        <v>120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-393</v>
      </c>
      <c r="AB61" s="8">
        <v>0</v>
      </c>
      <c r="AC61" s="8">
        <v>0</v>
      </c>
    </row>
    <row r="62" spans="1:29">
      <c r="A62" s="8" t="s">
        <v>84</v>
      </c>
      <c r="B62" s="8">
        <v>-4</v>
      </c>
      <c r="C62" s="8">
        <v>0</v>
      </c>
      <c r="D62" s="8">
        <v>-49</v>
      </c>
      <c r="E62" s="8">
        <v>0</v>
      </c>
      <c r="F62" s="8">
        <v>0</v>
      </c>
      <c r="G62" s="8">
        <v>-119</v>
      </c>
      <c r="H62" s="8">
        <v>-131</v>
      </c>
      <c r="I62" s="8">
        <v>-156</v>
      </c>
      <c r="J62" s="8">
        <v>45</v>
      </c>
      <c r="K62" s="8">
        <v>0</v>
      </c>
      <c r="L62" s="8">
        <v>0</v>
      </c>
      <c r="M62" s="8">
        <v>0</v>
      </c>
      <c r="N62" s="8">
        <v>-85</v>
      </c>
      <c r="O62" s="8">
        <v>-32</v>
      </c>
      <c r="P62" s="8">
        <v>-1</v>
      </c>
      <c r="Q62" s="58">
        <v>0</v>
      </c>
      <c r="R62" s="8">
        <v>0</v>
      </c>
      <c r="S62" s="8">
        <v>-125</v>
      </c>
      <c r="T62" s="8">
        <v>-56</v>
      </c>
      <c r="U62" s="8">
        <v>3</v>
      </c>
      <c r="V62" s="8">
        <v>0</v>
      </c>
      <c r="W62" s="8">
        <v>0</v>
      </c>
      <c r="X62" s="8">
        <v>0</v>
      </c>
      <c r="Y62" s="8">
        <v>-26</v>
      </c>
      <c r="Z62" s="8">
        <v>-2</v>
      </c>
      <c r="AA62" s="8">
        <v>0</v>
      </c>
      <c r="AB62" s="8">
        <v>0</v>
      </c>
      <c r="AC62" s="8">
        <v>0</v>
      </c>
    </row>
    <row r="63" spans="1:29">
      <c r="A63" s="8" t="s">
        <v>85</v>
      </c>
      <c r="B63" s="8">
        <v>1</v>
      </c>
      <c r="C63" s="8">
        <v>0</v>
      </c>
      <c r="D63" s="8">
        <v>211</v>
      </c>
      <c r="E63" s="8">
        <v>-2</v>
      </c>
      <c r="F63" s="8">
        <v>-3</v>
      </c>
      <c r="G63" s="8">
        <v>-1</v>
      </c>
      <c r="H63" s="8">
        <v>0</v>
      </c>
      <c r="I63" s="8">
        <v>0</v>
      </c>
      <c r="J63" s="8">
        <v>-10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58">
        <v>0</v>
      </c>
      <c r="R63" s="8">
        <v>0</v>
      </c>
      <c r="S63" s="8">
        <v>0</v>
      </c>
      <c r="T63" s="8">
        <v>13</v>
      </c>
      <c r="U63" s="8">
        <v>8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</row>
    <row r="64" spans="1:29">
      <c r="A64" s="8" t="s">
        <v>86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5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</row>
    <row r="65" spans="1:29">
      <c r="A65" s="8" t="s">
        <v>87</v>
      </c>
      <c r="B65" s="8">
        <v>-128</v>
      </c>
      <c r="C65" s="8">
        <v>-181</v>
      </c>
      <c r="D65" s="8">
        <v>-537</v>
      </c>
      <c r="E65" s="8">
        <v>-1025</v>
      </c>
      <c r="F65" s="8">
        <v>-314</v>
      </c>
      <c r="G65" s="8">
        <v>-1239</v>
      </c>
      <c r="H65" s="8">
        <v>-2402</v>
      </c>
      <c r="I65" s="8">
        <v>-3456</v>
      </c>
      <c r="J65" s="8">
        <v>-5760</v>
      </c>
      <c r="K65" s="8">
        <v>-9993</v>
      </c>
      <c r="L65" s="8">
        <v>-13648</v>
      </c>
      <c r="M65" s="8">
        <v>-832</v>
      </c>
      <c r="N65" s="8">
        <v>-1500</v>
      </c>
      <c r="O65" s="8">
        <v>405</v>
      </c>
      <c r="P65" s="8">
        <v>-3469</v>
      </c>
      <c r="Q65" s="58">
        <v>932</v>
      </c>
      <c r="R65" s="8">
        <v>-6401</v>
      </c>
      <c r="S65" s="8">
        <v>-1507</v>
      </c>
      <c r="T65" s="8">
        <v>2698</v>
      </c>
      <c r="U65" s="8">
        <v>-4245</v>
      </c>
      <c r="V65" s="8">
        <v>1320</v>
      </c>
      <c r="W65" s="8">
        <v>5534</v>
      </c>
      <c r="X65" s="8">
        <v>-1211</v>
      </c>
      <c r="Y65" s="8">
        <v>-1043</v>
      </c>
      <c r="Z65" s="8">
        <v>1222</v>
      </c>
      <c r="AA65" s="8">
        <v>7741</v>
      </c>
      <c r="AB65" s="8">
        <v>-3919</v>
      </c>
      <c r="AC65" s="8">
        <v>1634</v>
      </c>
    </row>
    <row r="66" spans="1:29">
      <c r="A66" s="8" t="s">
        <v>88</v>
      </c>
      <c r="B66" s="8">
        <v>521</v>
      </c>
      <c r="C66" s="8">
        <v>485</v>
      </c>
      <c r="D66" s="8">
        <v>1163</v>
      </c>
      <c r="E66" s="8">
        <v>-751</v>
      </c>
      <c r="F66" s="8">
        <v>-158</v>
      </c>
      <c r="G66" s="8">
        <v>659</v>
      </c>
      <c r="H66" s="8">
        <v>571</v>
      </c>
      <c r="I66" s="8">
        <v>1715</v>
      </c>
      <c r="J66" s="8">
        <v>573</v>
      </c>
      <c r="K66" s="8">
        <v>2032</v>
      </c>
      <c r="L66" s="8">
        <v>4351</v>
      </c>
      <c r="M66" s="8">
        <v>4663</v>
      </c>
      <c r="N66" s="8">
        <v>648</v>
      </c>
      <c r="O66" s="8">
        <v>307</v>
      </c>
      <c r="P66" s="8">
        <v>1103</v>
      </c>
      <c r="Q66" s="58">
        <v>2243</v>
      </c>
      <c r="R66" s="8">
        <v>4581</v>
      </c>
      <c r="S66" s="8">
        <v>1886</v>
      </c>
      <c r="T66" s="8">
        <v>326</v>
      </c>
      <c r="U66" s="8">
        <v>2381</v>
      </c>
      <c r="V66" s="8">
        <v>-704</v>
      </c>
      <c r="W66" s="8">
        <v>6510</v>
      </c>
      <c r="X66" s="8">
        <v>330</v>
      </c>
      <c r="Y66" s="8">
        <v>193</v>
      </c>
      <c r="Z66" s="8">
        <v>1453</v>
      </c>
      <c r="AA66" s="8">
        <v>1910</v>
      </c>
      <c r="AB66" s="8">
        <v>1908</v>
      </c>
      <c r="AC66" s="8">
        <v>1516</v>
      </c>
    </row>
    <row r="67" spans="1:29">
      <c r="A67" s="8" t="s">
        <v>89</v>
      </c>
      <c r="B67" s="8">
        <v>-491</v>
      </c>
      <c r="C67" s="8">
        <v>106</v>
      </c>
      <c r="D67" s="8">
        <v>-21</v>
      </c>
      <c r="E67" s="8">
        <v>185</v>
      </c>
      <c r="F67" s="8">
        <v>-327</v>
      </c>
      <c r="G67" s="8">
        <v>-278</v>
      </c>
      <c r="H67" s="8">
        <v>52</v>
      </c>
      <c r="I67" s="8">
        <v>104</v>
      </c>
      <c r="J67" s="8">
        <v>321</v>
      </c>
      <c r="K67" s="8">
        <v>-50</v>
      </c>
      <c r="L67" s="8">
        <v>-302</v>
      </c>
      <c r="M67" s="8">
        <v>-456</v>
      </c>
      <c r="N67" s="8">
        <v>60</v>
      </c>
      <c r="O67" s="8">
        <v>-68</v>
      </c>
      <c r="P67" s="8">
        <v>-155</v>
      </c>
      <c r="Q67" s="58">
        <v>-253</v>
      </c>
      <c r="R67" s="8">
        <v>-588</v>
      </c>
      <c r="S67" s="8">
        <v>108</v>
      </c>
      <c r="T67" s="8">
        <v>-35</v>
      </c>
      <c r="U67" s="8">
        <v>-165</v>
      </c>
      <c r="V67" s="8">
        <v>-301</v>
      </c>
      <c r="W67" s="8">
        <v>-521</v>
      </c>
      <c r="X67" s="8">
        <v>114</v>
      </c>
      <c r="Y67" s="8">
        <v>5</v>
      </c>
      <c r="Z67" s="8">
        <v>-595</v>
      </c>
      <c r="AA67" s="8">
        <v>-163</v>
      </c>
      <c r="AB67" s="8">
        <v>63</v>
      </c>
      <c r="AC67" s="8">
        <v>29</v>
      </c>
    </row>
    <row r="68" spans="1:29">
      <c r="A68" s="8" t="s">
        <v>90</v>
      </c>
      <c r="B68" s="8"/>
      <c r="C68" s="8"/>
      <c r="D68" s="8"/>
      <c r="E68" s="8"/>
      <c r="F68" s="8"/>
      <c r="G68" s="8"/>
      <c r="H68" s="8"/>
      <c r="I68" s="8"/>
      <c r="J68" s="8"/>
      <c r="K68" s="8">
        <v>-98</v>
      </c>
      <c r="L68" s="8">
        <v>-103</v>
      </c>
      <c r="M68" s="8">
        <v>-160</v>
      </c>
      <c r="N68" s="8"/>
      <c r="O68" s="8"/>
      <c r="P68" s="8"/>
      <c r="Q68" s="58">
        <v>-66</v>
      </c>
      <c r="R68" s="8">
        <v>-218</v>
      </c>
      <c r="S68" s="8"/>
      <c r="T68" s="8"/>
      <c r="U68" s="8"/>
      <c r="V68" s="8">
        <v>-90</v>
      </c>
      <c r="W68" s="8">
        <v>-211</v>
      </c>
      <c r="X68" s="8"/>
      <c r="Y68" s="8"/>
      <c r="Z68" s="8"/>
      <c r="AA68" s="8">
        <v>24</v>
      </c>
      <c r="AB68" s="8">
        <v>10</v>
      </c>
      <c r="AC68" s="8">
        <v>-69</v>
      </c>
    </row>
    <row r="69" spans="1:29">
      <c r="A69" s="32" t="s">
        <v>91</v>
      </c>
      <c r="B69" s="32">
        <v>0</v>
      </c>
      <c r="C69" s="32">
        <v>0</v>
      </c>
      <c r="D69" s="32">
        <v>0</v>
      </c>
      <c r="E69" s="32">
        <v>0</v>
      </c>
      <c r="F69" s="32">
        <v>0</v>
      </c>
      <c r="G69" s="32">
        <v>-11059</v>
      </c>
      <c r="H69" s="32">
        <v>-11963</v>
      </c>
      <c r="I69" s="32">
        <v>-11700</v>
      </c>
      <c r="J69" s="32">
        <v>-7714</v>
      </c>
      <c r="K69" s="32">
        <v>-2149</v>
      </c>
      <c r="L69" s="32">
        <v>-14252</v>
      </c>
      <c r="M69" s="32">
        <v>-7779</v>
      </c>
      <c r="N69" s="32">
        <v>-7143</v>
      </c>
      <c r="O69" s="32">
        <v>-10135</v>
      </c>
      <c r="P69" s="32">
        <v>-3806</v>
      </c>
      <c r="Q69" s="59">
        <v>5046</v>
      </c>
      <c r="R69" s="32">
        <v>-5247</v>
      </c>
      <c r="S69" s="32">
        <v>-8737</v>
      </c>
      <c r="T69" s="32">
        <v>-13953</v>
      </c>
      <c r="U69" s="32">
        <v>-5214</v>
      </c>
      <c r="V69" s="32">
        <v>-3795</v>
      </c>
      <c r="W69" s="32">
        <v>-8990</v>
      </c>
      <c r="X69" s="32">
        <v>-2976</v>
      </c>
      <c r="Y69" s="32">
        <v>-4865</v>
      </c>
      <c r="Z69" s="32">
        <v>-5064</v>
      </c>
      <c r="AA69" s="32">
        <v>640</v>
      </c>
      <c r="AB69" s="32">
        <v>-2674</v>
      </c>
      <c r="AC69" s="32">
        <v>-7966</v>
      </c>
    </row>
    <row r="70" spans="1:29">
      <c r="A70" s="32" t="s">
        <v>92</v>
      </c>
      <c r="B70" s="32">
        <v>-76</v>
      </c>
      <c r="C70" s="32">
        <v>-256</v>
      </c>
      <c r="D70" s="32">
        <v>68</v>
      </c>
      <c r="E70" s="32">
        <v>0</v>
      </c>
      <c r="F70" s="32">
        <v>0</v>
      </c>
      <c r="G70" s="32">
        <v>78</v>
      </c>
      <c r="H70" s="32">
        <v>0</v>
      </c>
      <c r="I70" s="32">
        <v>0</v>
      </c>
      <c r="J70" s="32">
        <v>0</v>
      </c>
      <c r="K70" s="32">
        <v>-134</v>
      </c>
      <c r="L70" s="32">
        <v>-454</v>
      </c>
      <c r="M70" s="32">
        <v>-211</v>
      </c>
      <c r="N70" s="32">
        <v>0</v>
      </c>
      <c r="O70" s="32">
        <v>0</v>
      </c>
      <c r="P70" s="32">
        <v>62</v>
      </c>
      <c r="Q70" s="59">
        <v>-384</v>
      </c>
      <c r="R70" s="32">
        <v>36</v>
      </c>
      <c r="S70" s="32">
        <v>0</v>
      </c>
      <c r="T70" s="32">
        <v>0</v>
      </c>
      <c r="U70" s="32">
        <v>148</v>
      </c>
      <c r="V70" s="32">
        <v>354</v>
      </c>
      <c r="W70" s="32">
        <v>-166</v>
      </c>
      <c r="X70" s="32">
        <v>0</v>
      </c>
      <c r="Y70" s="32">
        <v>0</v>
      </c>
      <c r="Z70" s="32">
        <v>-198</v>
      </c>
      <c r="AA70" s="32">
        <v>-147</v>
      </c>
      <c r="AB70" s="32">
        <v>-123</v>
      </c>
      <c r="AC70" s="32">
        <v>-295</v>
      </c>
    </row>
    <row r="71" spans="1:29">
      <c r="A71" s="9" t="s">
        <v>93</v>
      </c>
      <c r="B71" s="9">
        <v>2343</v>
      </c>
      <c r="C71" s="9">
        <v>7353</v>
      </c>
      <c r="D71" s="9">
        <v>11140</v>
      </c>
      <c r="E71" s="9">
        <v>17840</v>
      </c>
      <c r="F71" s="9">
        <v>28480</v>
      </c>
      <c r="G71" s="9">
        <v>43205</v>
      </c>
      <c r="H71" s="9">
        <v>48575</v>
      </c>
      <c r="I71" s="9">
        <v>61189</v>
      </c>
      <c r="J71" s="9">
        <v>75817</v>
      </c>
      <c r="K71" s="9">
        <v>106494</v>
      </c>
      <c r="L71" s="9">
        <v>115456</v>
      </c>
      <c r="M71" s="9">
        <v>194778</v>
      </c>
      <c r="N71" s="9">
        <v>28759</v>
      </c>
      <c r="O71" s="9">
        <v>31713</v>
      </c>
      <c r="P71" s="9">
        <v>48004</v>
      </c>
      <c r="Q71" s="60">
        <v>76928</v>
      </c>
      <c r="R71" s="9">
        <v>80145</v>
      </c>
      <c r="S71" s="9">
        <v>46356</v>
      </c>
      <c r="T71" s="9">
        <v>51398</v>
      </c>
      <c r="U71" s="9">
        <v>77825</v>
      </c>
      <c r="V71" s="9">
        <v>100950</v>
      </c>
      <c r="W71" s="9">
        <v>144649</v>
      </c>
      <c r="X71" s="9">
        <f>X58+X59+X69+X70</f>
        <v>14683</v>
      </c>
      <c r="Y71" s="9">
        <f>Y58+Y59+Y69+Y70</f>
        <v>13757</v>
      </c>
      <c r="Z71" s="9">
        <f>Z58+Z59+Z69+Z70</f>
        <v>24312</v>
      </c>
      <c r="AA71" s="9">
        <v>40966</v>
      </c>
      <c r="AB71" s="9">
        <v>37331</v>
      </c>
      <c r="AC71" s="9">
        <v>47663</v>
      </c>
    </row>
    <row r="72" spans="1:29">
      <c r="A72" s="6" t="s">
        <v>94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1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>
      <c r="A73" s="8" t="s">
        <v>95</v>
      </c>
      <c r="B73" s="8">
        <v>-300</v>
      </c>
      <c r="C73" s="8">
        <v>-1005</v>
      </c>
      <c r="D73" s="8">
        <v>-1961</v>
      </c>
      <c r="E73" s="8">
        <v>-1685</v>
      </c>
      <c r="F73" s="8">
        <v>-2145</v>
      </c>
      <c r="G73" s="8">
        <v>-3978</v>
      </c>
      <c r="H73" s="8">
        <v>-5685</v>
      </c>
      <c r="I73" s="8">
        <v>-10708</v>
      </c>
      <c r="J73" s="8">
        <v>-17490</v>
      </c>
      <c r="K73" s="8">
        <v>-13788</v>
      </c>
      <c r="L73" s="8">
        <v>-16845</v>
      </c>
      <c r="M73" s="8">
        <v>-32457</v>
      </c>
      <c r="N73" s="8">
        <v>-4927</v>
      </c>
      <c r="O73" s="8">
        <v>-5343</v>
      </c>
      <c r="P73" s="8">
        <v>-6758</v>
      </c>
      <c r="Q73" s="58">
        <v>-8105</v>
      </c>
      <c r="R73" s="8">
        <v>-10476</v>
      </c>
      <c r="S73" s="8">
        <v>-7902</v>
      </c>
      <c r="T73" s="8">
        <v>-8347</v>
      </c>
      <c r="U73" s="8">
        <v>-10540</v>
      </c>
      <c r="V73" s="8">
        <v>-12945</v>
      </c>
      <c r="W73" s="8">
        <v>-25123</v>
      </c>
      <c r="X73" s="8">
        <v>-1485</v>
      </c>
      <c r="Y73" s="8">
        <v>-2691</v>
      </c>
      <c r="Z73" s="8">
        <v>-2946</v>
      </c>
      <c r="AA73" s="8">
        <v>-3851</v>
      </c>
      <c r="AB73" s="8">
        <v>-4933</v>
      </c>
      <c r="AC73" s="8">
        <v>-7080</v>
      </c>
    </row>
    <row r="74" spans="1:29">
      <c r="A74" s="8" t="s">
        <v>96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5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</row>
    <row r="75" spans="1:29">
      <c r="A75" s="8" t="s">
        <v>97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6</v>
      </c>
      <c r="J75" s="8">
        <v>21</v>
      </c>
      <c r="K75" s="8">
        <v>0</v>
      </c>
      <c r="L75" s="8">
        <v>24</v>
      </c>
      <c r="M75" s="8">
        <v>0</v>
      </c>
      <c r="N75" s="8">
        <v>0</v>
      </c>
      <c r="O75" s="8">
        <v>0</v>
      </c>
      <c r="P75" s="8">
        <v>34</v>
      </c>
      <c r="Q75" s="58">
        <v>0</v>
      </c>
      <c r="R75" s="8">
        <v>0</v>
      </c>
      <c r="S75" s="8">
        <v>5</v>
      </c>
      <c r="T75" s="8">
        <v>6</v>
      </c>
      <c r="U75" s="8">
        <v>34</v>
      </c>
      <c r="V75" s="8">
        <v>0</v>
      </c>
      <c r="W75" s="8">
        <v>0</v>
      </c>
      <c r="X75" s="8">
        <v>0</v>
      </c>
      <c r="Y75" s="8">
        <v>0</v>
      </c>
      <c r="Z75" s="8">
        <v>34</v>
      </c>
      <c r="AA75" s="8">
        <v>0</v>
      </c>
      <c r="AB75" s="8">
        <v>0</v>
      </c>
      <c r="AC75" s="8">
        <v>0</v>
      </c>
    </row>
    <row r="76" spans="1:29">
      <c r="A76" s="8" t="s">
        <v>98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5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</row>
    <row r="77" spans="1:29">
      <c r="A77" s="8" t="s">
        <v>99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5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</row>
    <row r="78" spans="1:29">
      <c r="A78" s="8" t="s">
        <v>100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5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</row>
    <row r="79" spans="1:29">
      <c r="A79" s="8" t="s">
        <v>101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5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</row>
    <row r="80" spans="1:29">
      <c r="A80" s="8" t="s">
        <v>102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5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</row>
    <row r="81" spans="1:29">
      <c r="A81" s="8" t="s">
        <v>103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5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</row>
    <row r="82" spans="1:29">
      <c r="A82" s="8" t="s">
        <v>104</v>
      </c>
      <c r="B82" s="8">
        <v>0</v>
      </c>
      <c r="C82" s="8">
        <v>0</v>
      </c>
      <c r="D82" s="8">
        <v>0</v>
      </c>
      <c r="E82" s="8">
        <v>91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5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</row>
    <row r="83" spans="1:29">
      <c r="A83" s="8" t="s">
        <v>105</v>
      </c>
      <c r="B83" s="8">
        <v>0</v>
      </c>
      <c r="C83" s="8">
        <v>0</v>
      </c>
      <c r="D83" s="8">
        <v>49</v>
      </c>
      <c r="E83" s="8">
        <v>17</v>
      </c>
      <c r="F83" s="8">
        <v>0</v>
      </c>
      <c r="G83" s="8">
        <v>119</v>
      </c>
      <c r="H83" s="8">
        <v>131</v>
      </c>
      <c r="I83" s="8">
        <v>156</v>
      </c>
      <c r="J83" s="8">
        <v>0</v>
      </c>
      <c r="K83" s="8">
        <v>0</v>
      </c>
      <c r="L83" s="8">
        <v>0</v>
      </c>
      <c r="M83" s="8">
        <v>0</v>
      </c>
      <c r="N83" s="8">
        <v>85</v>
      </c>
      <c r="O83" s="8">
        <v>41</v>
      </c>
      <c r="P83" s="8">
        <v>1</v>
      </c>
      <c r="Q83" s="58">
        <v>0</v>
      </c>
      <c r="R83" s="8">
        <v>0</v>
      </c>
      <c r="S83" s="8">
        <v>125</v>
      </c>
      <c r="T83" s="8">
        <v>56</v>
      </c>
      <c r="U83" s="8">
        <v>-3</v>
      </c>
      <c r="V83" s="8">
        <v>0</v>
      </c>
      <c r="W83" s="8">
        <v>0</v>
      </c>
      <c r="X83" s="8">
        <v>0</v>
      </c>
      <c r="Y83" s="8">
        <v>26</v>
      </c>
      <c r="Z83" s="8">
        <v>2</v>
      </c>
      <c r="AA83" s="8">
        <v>0</v>
      </c>
      <c r="AB83" s="8">
        <v>0</v>
      </c>
      <c r="AC83" s="8">
        <v>0</v>
      </c>
    </row>
    <row r="84" spans="1:29">
      <c r="A84" s="8" t="s">
        <v>106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5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</row>
    <row r="85" spans="1:29">
      <c r="A85" s="9" t="s">
        <v>107</v>
      </c>
      <c r="B85" s="9">
        <v>-300</v>
      </c>
      <c r="C85" s="9">
        <v>2639</v>
      </c>
      <c r="D85" s="9">
        <v>1732</v>
      </c>
      <c r="E85" s="9">
        <v>-1577</v>
      </c>
      <c r="F85" s="9">
        <v>-2145</v>
      </c>
      <c r="G85" s="9">
        <v>-3859</v>
      </c>
      <c r="H85" s="9">
        <v>-5554</v>
      </c>
      <c r="I85" s="9">
        <v>-10546</v>
      </c>
      <c r="J85" s="9">
        <v>-17468</v>
      </c>
      <c r="K85" s="9">
        <v>-13788</v>
      </c>
      <c r="L85" s="8">
        <v>-16845</v>
      </c>
      <c r="M85" s="8">
        <v>-32457</v>
      </c>
      <c r="N85" s="9">
        <v>-4842</v>
      </c>
      <c r="O85" s="9">
        <v>-5303</v>
      </c>
      <c r="P85" s="9">
        <v>-6724</v>
      </c>
      <c r="Q85" s="60">
        <v>-8105</v>
      </c>
      <c r="R85" s="9">
        <v>-10476</v>
      </c>
      <c r="S85" s="9">
        <v>-7772</v>
      </c>
      <c r="T85" s="9">
        <v>-8285</v>
      </c>
      <c r="U85" s="9">
        <v>-10510</v>
      </c>
      <c r="V85" s="9">
        <v>-12946</v>
      </c>
      <c r="W85" s="9">
        <v>-25123</v>
      </c>
      <c r="X85" s="9">
        <v>-1485</v>
      </c>
      <c r="Y85" s="9">
        <v>-2665</v>
      </c>
      <c r="Z85" s="9">
        <v>-2910</v>
      </c>
      <c r="AA85" s="9">
        <v>-3851</v>
      </c>
      <c r="AB85" s="9">
        <v>-4933</v>
      </c>
      <c r="AC85" s="9">
        <v>-7080</v>
      </c>
    </row>
    <row r="86" spans="1:29">
      <c r="A86" s="6" t="s">
        <v>108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1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>
      <c r="A87" s="8" t="s">
        <v>109</v>
      </c>
      <c r="B87" s="8">
        <v>15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5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</row>
    <row r="88" spans="1:29">
      <c r="A88" s="8" t="s">
        <v>110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5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</row>
    <row r="89" spans="1:29">
      <c r="A89" s="8" t="s">
        <v>111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5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</row>
    <row r="90" spans="1:29">
      <c r="A90" s="8" t="s">
        <v>112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5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</row>
    <row r="91" spans="1:29">
      <c r="A91" s="8" t="s">
        <v>113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5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</row>
    <row r="92" spans="1:29">
      <c r="A92" s="8" t="s">
        <v>114</v>
      </c>
      <c r="B92" s="8">
        <v>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5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</row>
    <row r="93" spans="1:29">
      <c r="A93" s="8" t="s">
        <v>115</v>
      </c>
      <c r="B93" s="8">
        <v>-446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-489</v>
      </c>
      <c r="K93" s="8">
        <v>-827</v>
      </c>
      <c r="L93" s="8">
        <v>-723</v>
      </c>
      <c r="M93" s="8">
        <v>-628</v>
      </c>
      <c r="N93" s="8">
        <v>0</v>
      </c>
      <c r="O93" s="8">
        <v>0</v>
      </c>
      <c r="P93" s="8">
        <v>-416</v>
      </c>
      <c r="Q93" s="58">
        <v>-403</v>
      </c>
      <c r="R93" s="8">
        <v>-345</v>
      </c>
      <c r="S93" s="8">
        <v>0</v>
      </c>
      <c r="T93" s="8">
        <v>0</v>
      </c>
      <c r="U93" s="8">
        <v>-622</v>
      </c>
      <c r="V93" s="8">
        <v>-603</v>
      </c>
      <c r="W93" s="8">
        <v>-550</v>
      </c>
      <c r="X93" s="8">
        <v>0</v>
      </c>
      <c r="Y93" s="8">
        <v>0</v>
      </c>
      <c r="Z93" s="8">
        <v>-209</v>
      </c>
      <c r="AA93" s="8">
        <v>-202</v>
      </c>
      <c r="AB93" s="8">
        <v>-208</v>
      </c>
      <c r="AC93" s="8">
        <v>-230</v>
      </c>
    </row>
    <row r="94" spans="1:29">
      <c r="A94" s="8" t="s">
        <v>116</v>
      </c>
      <c r="B94" s="8">
        <v>0</v>
      </c>
      <c r="C94" s="8">
        <v>-6000</v>
      </c>
      <c r="D94" s="8">
        <v>6000</v>
      </c>
      <c r="E94" s="8">
        <v>-9528</v>
      </c>
      <c r="F94" s="8">
        <v>-18283</v>
      </c>
      <c r="G94" s="8">
        <v>-27810</v>
      </c>
      <c r="H94" s="8">
        <v>-47638</v>
      </c>
      <c r="I94" s="8">
        <v>-48151</v>
      </c>
      <c r="J94" s="8">
        <v>-51758</v>
      </c>
      <c r="K94" s="8">
        <v>-71328</v>
      </c>
      <c r="L94" s="8">
        <v>-101454</v>
      </c>
      <c r="M94" s="8">
        <v>-121539</v>
      </c>
      <c r="N94" s="8">
        <v>-34248</v>
      </c>
      <c r="O94" s="8">
        <v>-36308</v>
      </c>
      <c r="P94" s="8">
        <v>-48410</v>
      </c>
      <c r="Q94" s="58">
        <v>-72100</v>
      </c>
      <c r="R94" s="8">
        <v>-83945</v>
      </c>
      <c r="S94" s="8">
        <v>-34248</v>
      </c>
      <c r="T94" s="8">
        <v>-36308</v>
      </c>
      <c r="U94" s="8">
        <v>-48410</v>
      </c>
      <c r="V94" s="8">
        <v>-72100</v>
      </c>
      <c r="W94" s="8">
        <v>-83944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</row>
    <row r="95" spans="1:29">
      <c r="A95" s="8" t="s">
        <v>117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-45</v>
      </c>
      <c r="K95" s="8">
        <v>0</v>
      </c>
      <c r="L95" s="8">
        <v>0</v>
      </c>
      <c r="M95" s="8">
        <v>0</v>
      </c>
      <c r="N95" s="8">
        <v>0</v>
      </c>
      <c r="O95" s="8">
        <v>-3</v>
      </c>
      <c r="P95" s="8">
        <v>0</v>
      </c>
      <c r="Q95" s="5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</row>
    <row r="96" spans="1:29">
      <c r="A96" s="9" t="s">
        <v>118</v>
      </c>
      <c r="B96" s="9">
        <v>-432</v>
      </c>
      <c r="C96" s="9">
        <v>6000</v>
      </c>
      <c r="D96" s="9">
        <v>6000</v>
      </c>
      <c r="E96" s="9">
        <v>-9528</v>
      </c>
      <c r="F96" s="9">
        <v>-18283</v>
      </c>
      <c r="G96" s="9">
        <v>-27810</v>
      </c>
      <c r="H96" s="9">
        <v>-47638</v>
      </c>
      <c r="I96" s="9">
        <v>-48151</v>
      </c>
      <c r="J96" s="9">
        <v>-52292</v>
      </c>
      <c r="K96" s="9">
        <v>-72154</v>
      </c>
      <c r="L96" s="9">
        <v>-102177</v>
      </c>
      <c r="M96" s="9">
        <v>-122167</v>
      </c>
      <c r="N96" s="9">
        <v>34248</v>
      </c>
      <c r="O96" s="9">
        <v>-36311</v>
      </c>
      <c r="P96" s="9">
        <v>-48826</v>
      </c>
      <c r="Q96" s="60">
        <v>-72503</v>
      </c>
      <c r="R96" s="9">
        <v>-84290</v>
      </c>
      <c r="S96" s="9">
        <v>-34248</v>
      </c>
      <c r="T96" s="9">
        <v>-36308</v>
      </c>
      <c r="U96" s="9">
        <v>-49032</v>
      </c>
      <c r="V96" s="9">
        <v>-72703</v>
      </c>
      <c r="W96" s="9">
        <v>-84494</v>
      </c>
      <c r="X96" s="9">
        <v>0</v>
      </c>
      <c r="Y96" s="9">
        <v>0</v>
      </c>
      <c r="Z96" s="9">
        <v>-209</v>
      </c>
      <c r="AA96" s="9">
        <v>-202</v>
      </c>
      <c r="AB96" s="9">
        <v>-208</v>
      </c>
      <c r="AC96" s="9">
        <v>-230</v>
      </c>
    </row>
    <row r="97" spans="1:29">
      <c r="A97" s="9" t="s">
        <v>119</v>
      </c>
      <c r="B97" s="9">
        <v>1611</v>
      </c>
      <c r="C97" s="9">
        <v>3992</v>
      </c>
      <c r="D97" s="9">
        <v>6872</v>
      </c>
      <c r="E97" s="9">
        <v>6736</v>
      </c>
      <c r="F97" s="9">
        <v>8053</v>
      </c>
      <c r="G97" s="9">
        <v>11536</v>
      </c>
      <c r="H97" s="9">
        <v>-4616</v>
      </c>
      <c r="I97" s="9">
        <v>2491</v>
      </c>
      <c r="J97" s="9">
        <v>6057</v>
      </c>
      <c r="K97" s="9">
        <v>20551</v>
      </c>
      <c r="L97" s="9">
        <v>-3567</v>
      </c>
      <c r="M97" s="9">
        <v>40154</v>
      </c>
      <c r="N97" s="9">
        <v>-10330</v>
      </c>
      <c r="O97" s="9">
        <v>-9901</v>
      </c>
      <c r="P97" s="9">
        <v>-7546</v>
      </c>
      <c r="Q97" s="60">
        <v>-3680</v>
      </c>
      <c r="R97" s="9">
        <v>-14621</v>
      </c>
      <c r="S97" s="9">
        <v>4336</v>
      </c>
      <c r="T97" s="9">
        <v>6806</v>
      </c>
      <c r="U97" s="9">
        <v>18283</v>
      </c>
      <c r="V97" s="9">
        <v>15301</v>
      </c>
      <c r="W97" s="9">
        <v>35032</v>
      </c>
      <c r="X97" s="9">
        <v>13197</v>
      </c>
      <c r="Y97" s="9">
        <v>11091</v>
      </c>
      <c r="Z97" s="9">
        <v>21191</v>
      </c>
      <c r="AA97" s="9">
        <v>36913</v>
      </c>
      <c r="AB97" s="9">
        <v>32190</v>
      </c>
      <c r="AC97" s="9">
        <v>40353</v>
      </c>
    </row>
    <row r="98" spans="1:29">
      <c r="A98" s="131" t="s">
        <v>120</v>
      </c>
      <c r="B98" s="131">
        <v>1611</v>
      </c>
      <c r="C98" s="8">
        <v>3992</v>
      </c>
      <c r="D98" s="8">
        <v>6872</v>
      </c>
      <c r="E98" s="8">
        <v>6931</v>
      </c>
      <c r="F98" s="8">
        <v>8056</v>
      </c>
      <c r="G98" s="8">
        <v>11536</v>
      </c>
      <c r="H98" s="8">
        <v>-4616</v>
      </c>
      <c r="I98" s="8">
        <v>2491</v>
      </c>
      <c r="J98" s="8">
        <v>6057</v>
      </c>
      <c r="K98" s="8">
        <v>20551</v>
      </c>
      <c r="L98" s="8">
        <v>-3567</v>
      </c>
      <c r="M98" s="8">
        <v>40154</v>
      </c>
      <c r="N98" s="8">
        <v>-10330</v>
      </c>
      <c r="O98" s="8">
        <v>-9901</v>
      </c>
      <c r="P98" s="8">
        <v>-7546</v>
      </c>
      <c r="Q98" s="58">
        <v>-3680</v>
      </c>
      <c r="R98" s="8">
        <v>-14621</v>
      </c>
      <c r="S98" s="8">
        <v>4336</v>
      </c>
      <c r="T98" s="8">
        <v>6806</v>
      </c>
      <c r="U98" s="8">
        <v>18283</v>
      </c>
      <c r="V98" s="8">
        <v>15301</v>
      </c>
      <c r="W98" s="8">
        <v>35032</v>
      </c>
      <c r="X98" s="8">
        <v>13197</v>
      </c>
      <c r="Y98" s="8">
        <v>11091</v>
      </c>
      <c r="Z98" s="8">
        <v>21191</v>
      </c>
      <c r="AA98" s="8">
        <v>36913</v>
      </c>
      <c r="AB98" s="8">
        <v>32190</v>
      </c>
      <c r="AC98" s="8">
        <v>40353</v>
      </c>
    </row>
    <row r="99" spans="1:29" ht="17" thickBot="1">
      <c r="A99" s="123" t="s">
        <v>121</v>
      </c>
      <c r="B99" s="123">
        <v>0</v>
      </c>
      <c r="C99" s="123">
        <v>0</v>
      </c>
      <c r="D99" s="123">
        <v>0</v>
      </c>
      <c r="E99" s="123">
        <v>196</v>
      </c>
      <c r="F99" s="123">
        <v>-3</v>
      </c>
      <c r="G99" s="123">
        <v>0</v>
      </c>
      <c r="H99" s="123">
        <v>250</v>
      </c>
      <c r="I99" s="123">
        <v>54</v>
      </c>
      <c r="J99" s="123">
        <v>-6</v>
      </c>
      <c r="K99" s="123">
        <v>0</v>
      </c>
      <c r="L99" s="123">
        <v>0</v>
      </c>
      <c r="M99" s="123">
        <v>0</v>
      </c>
      <c r="N99" s="123">
        <v>0</v>
      </c>
      <c r="O99" s="123">
        <v>0</v>
      </c>
      <c r="P99" s="123">
        <v>0</v>
      </c>
      <c r="Q99" s="130">
        <v>0</v>
      </c>
      <c r="R99" s="123">
        <v>0</v>
      </c>
      <c r="S99" s="123">
        <v>0</v>
      </c>
      <c r="T99" s="123">
        <v>-6</v>
      </c>
      <c r="U99" s="123">
        <v>87</v>
      </c>
      <c r="V99" s="123">
        <v>0</v>
      </c>
      <c r="W99" s="123">
        <v>0</v>
      </c>
      <c r="X99" s="123">
        <v>0</v>
      </c>
      <c r="Y99" s="123">
        <v>0</v>
      </c>
      <c r="Z99" s="123">
        <v>0</v>
      </c>
      <c r="AA99" s="123">
        <v>368</v>
      </c>
      <c r="AB99" s="123">
        <v>83.225675213999992</v>
      </c>
      <c r="AC99" s="123">
        <v>0</v>
      </c>
    </row>
    <row r="100" spans="1:29">
      <c r="A100" s="122" t="s">
        <v>122</v>
      </c>
      <c r="B100" s="122">
        <v>66</v>
      </c>
      <c r="C100" s="122">
        <v>1355</v>
      </c>
      <c r="D100" s="122">
        <v>1355</v>
      </c>
      <c r="E100" s="122">
        <v>8227</v>
      </c>
      <c r="F100" s="122">
        <v>15158</v>
      </c>
      <c r="G100" s="122">
        <v>23214</v>
      </c>
      <c r="H100" s="122">
        <v>34750</v>
      </c>
      <c r="I100" s="122">
        <v>30134</v>
      </c>
      <c r="J100" s="122">
        <v>32624</v>
      </c>
      <c r="K100" s="122">
        <v>38682</v>
      </c>
      <c r="L100" s="122">
        <v>59233</v>
      </c>
      <c r="M100" s="122">
        <v>55666</v>
      </c>
      <c r="N100" s="122">
        <v>30134</v>
      </c>
      <c r="O100" s="122">
        <v>32624</v>
      </c>
      <c r="P100" s="122">
        <v>38682</v>
      </c>
      <c r="Q100" s="129">
        <v>59233</v>
      </c>
      <c r="R100" s="122">
        <v>55666</v>
      </c>
      <c r="S100" s="122">
        <v>30134</v>
      </c>
      <c r="T100" s="122">
        <v>32624</v>
      </c>
      <c r="U100" s="122">
        <v>38682</v>
      </c>
      <c r="V100" s="122">
        <v>59233</v>
      </c>
      <c r="W100" s="122">
        <v>55666</v>
      </c>
      <c r="X100" s="122">
        <v>30134</v>
      </c>
      <c r="Y100" s="122">
        <v>32624</v>
      </c>
      <c r="Z100" s="122">
        <v>38682</v>
      </c>
      <c r="AA100" s="122">
        <v>59233</v>
      </c>
      <c r="AB100" s="122">
        <v>55666</v>
      </c>
      <c r="AC100" s="122">
        <v>95820</v>
      </c>
    </row>
    <row r="101" spans="1:29">
      <c r="A101" s="9" t="s">
        <v>123</v>
      </c>
      <c r="B101" s="9">
        <v>1677</v>
      </c>
      <c r="C101" s="9">
        <v>5347</v>
      </c>
      <c r="D101" s="9">
        <v>8227</v>
      </c>
      <c r="E101" s="9">
        <v>15158</v>
      </c>
      <c r="F101" s="9">
        <v>23214</v>
      </c>
      <c r="G101" s="9">
        <v>34750</v>
      </c>
      <c r="H101" s="9">
        <v>30134</v>
      </c>
      <c r="I101" s="9">
        <v>32624</v>
      </c>
      <c r="J101" s="9">
        <v>38682</v>
      </c>
      <c r="K101" s="9">
        <v>59233</v>
      </c>
      <c r="L101" s="9">
        <v>55666</v>
      </c>
      <c r="M101" s="9">
        <v>95820</v>
      </c>
      <c r="N101" s="9">
        <v>19804</v>
      </c>
      <c r="O101" s="9">
        <v>22724</v>
      </c>
      <c r="P101" s="9">
        <v>31136</v>
      </c>
      <c r="Q101" s="60">
        <v>55552</v>
      </c>
      <c r="R101" s="9">
        <v>41045</v>
      </c>
      <c r="S101" s="9">
        <v>34470</v>
      </c>
      <c r="T101" s="9">
        <v>39430</v>
      </c>
      <c r="U101" s="9">
        <v>56964</v>
      </c>
      <c r="V101" s="9">
        <v>74534</v>
      </c>
      <c r="W101" s="9">
        <v>90698</v>
      </c>
      <c r="X101" s="9">
        <v>43331</v>
      </c>
      <c r="Y101" s="9">
        <v>43715</v>
      </c>
      <c r="Z101" s="9">
        <v>59873</v>
      </c>
      <c r="AA101" s="9">
        <v>96146</v>
      </c>
      <c r="AB101" s="9">
        <v>87856</v>
      </c>
      <c r="AC101" s="9">
        <v>136173</v>
      </c>
    </row>
    <row r="102" spans="1:29">
      <c r="B102" s="132"/>
      <c r="C102" s="132"/>
      <c r="D102" s="132"/>
      <c r="E102" s="132"/>
      <c r="F102" s="133"/>
      <c r="G102" s="133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</row>
    <row r="103" spans="1:29">
      <c r="A103" s="176" t="s">
        <v>203</v>
      </c>
      <c r="F103" s="205"/>
      <c r="G103" s="205"/>
    </row>
    <row r="104" spans="1:29">
      <c r="A104" s="177" t="s">
        <v>196</v>
      </c>
    </row>
    <row r="105" spans="1:29">
      <c r="E105" s="132"/>
      <c r="F105" s="132"/>
    </row>
  </sheetData>
  <mergeCells count="13">
    <mergeCell ref="F103:G103"/>
    <mergeCell ref="A54:P54"/>
    <mergeCell ref="B55:M55"/>
    <mergeCell ref="N55:R55"/>
    <mergeCell ref="S55:W55"/>
    <mergeCell ref="X55:AC55"/>
    <mergeCell ref="A4:P4"/>
    <mergeCell ref="S5:W5"/>
    <mergeCell ref="X5:AC5"/>
    <mergeCell ref="E5:F5"/>
    <mergeCell ref="G5:H5"/>
    <mergeCell ref="B5:D5"/>
    <mergeCell ref="I5:K5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9211-445F-7740-B69A-FA52DFF6D332}">
  <dimension ref="A1:AN33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" sqref="D2:H2"/>
    </sheetView>
  </sheetViews>
  <sheetFormatPr baseColWidth="10" defaultColWidth="10.83203125" defaultRowHeight="16"/>
  <cols>
    <col min="1" max="1" width="30.1640625" style="10" customWidth="1"/>
    <col min="2" max="7" width="12" style="10" customWidth="1"/>
    <col min="8" max="9" width="12.1640625" style="10" customWidth="1"/>
    <col min="10" max="10" width="10.83203125" style="10"/>
    <col min="11" max="11" width="11.6640625" style="10" bestFit="1" customWidth="1"/>
    <col min="12" max="16" width="11.6640625" style="10" customWidth="1"/>
    <col min="17" max="30" width="10.83203125" style="10"/>
    <col min="31" max="32" width="11.6640625" style="10" bestFit="1" customWidth="1"/>
    <col min="33" max="37" width="10.83203125" style="10"/>
    <col min="38" max="39" width="12.1640625" style="10" customWidth="1"/>
    <col min="40" max="16384" width="10.83203125" style="10"/>
  </cols>
  <sheetData>
    <row r="1" spans="1:40" ht="41" customHeight="1">
      <c r="A1" s="209" t="s">
        <v>59</v>
      </c>
      <c r="B1" s="213" t="s">
        <v>214</v>
      </c>
      <c r="C1" s="214"/>
      <c r="D1" s="211" t="s">
        <v>190</v>
      </c>
      <c r="E1" s="188"/>
      <c r="F1" s="188"/>
      <c r="G1" s="188"/>
      <c r="H1" s="188"/>
      <c r="I1" s="188"/>
      <c r="J1" s="188"/>
      <c r="K1" s="188"/>
      <c r="L1" s="188"/>
    </row>
    <row r="2" spans="1:40">
      <c r="A2" s="210"/>
      <c r="B2" s="72" t="s">
        <v>35</v>
      </c>
      <c r="C2" s="72">
        <v>2024</v>
      </c>
      <c r="D2" s="72" t="s">
        <v>189</v>
      </c>
      <c r="E2" s="72" t="s">
        <v>191</v>
      </c>
      <c r="F2" s="72" t="s">
        <v>192</v>
      </c>
      <c r="G2" s="72" t="s">
        <v>193</v>
      </c>
      <c r="H2" s="72" t="s">
        <v>194</v>
      </c>
      <c r="I2" s="72" t="s">
        <v>33</v>
      </c>
      <c r="J2" s="72" t="s">
        <v>182</v>
      </c>
      <c r="K2" s="72" t="s">
        <v>184</v>
      </c>
      <c r="L2" s="72" t="s">
        <v>218</v>
      </c>
    </row>
    <row r="3" spans="1:40">
      <c r="A3" s="4" t="s">
        <v>54</v>
      </c>
      <c r="B3" s="169">
        <v>167227</v>
      </c>
      <c r="C3" s="169">
        <v>179021</v>
      </c>
      <c r="D3" s="45">
        <v>32572</v>
      </c>
      <c r="E3" s="45">
        <v>35076</v>
      </c>
      <c r="F3" s="45">
        <v>51051</v>
      </c>
      <c r="G3" s="45">
        <v>48528</v>
      </c>
      <c r="H3" s="45">
        <v>49189</v>
      </c>
      <c r="I3" s="45">
        <v>41469</v>
      </c>
      <c r="J3" s="62">
        <v>47455</v>
      </c>
      <c r="K3" s="62">
        <v>40908</v>
      </c>
      <c r="L3" s="62">
        <v>46933</v>
      </c>
    </row>
    <row r="4" spans="1:40">
      <c r="A4" s="4" t="s">
        <v>12</v>
      </c>
      <c r="B4" s="170">
        <v>181705</v>
      </c>
      <c r="C4" s="170">
        <v>198390</v>
      </c>
      <c r="D4" s="47">
        <v>35900</v>
      </c>
      <c r="E4" s="47">
        <v>38557</v>
      </c>
      <c r="F4" s="47">
        <v>54749</v>
      </c>
      <c r="G4" s="47">
        <v>52499</v>
      </c>
      <c r="H4" s="47">
        <v>53690</v>
      </c>
      <c r="I4" s="47">
        <v>46220</v>
      </c>
      <c r="J4" s="63">
        <v>52467</v>
      </c>
      <c r="K4" s="63">
        <v>46013</v>
      </c>
      <c r="L4" s="63">
        <f>L3+5684</f>
        <v>52617</v>
      </c>
    </row>
    <row r="5" spans="1:40">
      <c r="A5" s="4" t="s">
        <v>55</v>
      </c>
      <c r="B5" s="170">
        <v>155261</v>
      </c>
      <c r="C5" s="170">
        <v>166553</v>
      </c>
      <c r="D5" s="47">
        <v>30190</v>
      </c>
      <c r="E5" s="47">
        <v>32709</v>
      </c>
      <c r="F5" s="47">
        <v>47243</v>
      </c>
      <c r="G5" s="47">
        <v>45002</v>
      </c>
      <c r="H5" s="47">
        <v>45767</v>
      </c>
      <c r="I5" s="47">
        <v>38853</v>
      </c>
      <c r="J5" s="63">
        <v>43884</v>
      </c>
      <c r="K5" s="63">
        <v>38049</v>
      </c>
      <c r="L5" s="63">
        <v>43726</v>
      </c>
    </row>
    <row r="6" spans="1:40">
      <c r="B6" s="171"/>
      <c r="C6" s="171"/>
      <c r="D6" s="49"/>
      <c r="E6" s="49"/>
      <c r="F6" s="49"/>
      <c r="G6" s="49"/>
      <c r="H6" s="49"/>
      <c r="I6" s="136"/>
      <c r="J6" s="153"/>
      <c r="K6" s="153"/>
      <c r="L6" s="153"/>
    </row>
    <row r="7" spans="1:40">
      <c r="A7" s="4" t="s">
        <v>56</v>
      </c>
      <c r="B7" s="172">
        <v>0.56549674181734566</v>
      </c>
      <c r="C7" s="172">
        <v>0.53400000000000003</v>
      </c>
      <c r="D7" s="95">
        <v>0.54460031098998474</v>
      </c>
      <c r="E7" s="51">
        <v>0.53671598855446578</v>
      </c>
      <c r="F7" s="51">
        <v>0.59346446257934016</v>
      </c>
      <c r="G7" s="51">
        <v>0.57407166432044288</v>
      </c>
      <c r="H7" s="51">
        <v>0.58623237632140346</v>
      </c>
      <c r="I7" s="51">
        <v>0.52649019234431538</v>
      </c>
      <c r="J7" s="65">
        <v>0.53100662429504963</v>
      </c>
      <c r="K7" s="65">
        <v>0.491039383499982</v>
      </c>
      <c r="L7" s="65">
        <f>L3/86840</f>
        <v>0.54045370796867798</v>
      </c>
    </row>
    <row r="8" spans="1:40">
      <c r="A8" s="4" t="s">
        <v>57</v>
      </c>
      <c r="B8" s="173">
        <v>0.61445571272534216</v>
      </c>
      <c r="C8" s="173">
        <v>0.59199999999999997</v>
      </c>
      <c r="D8" s="96">
        <v>0.6002441104181645</v>
      </c>
      <c r="E8" s="51">
        <v>0.5899805670741971</v>
      </c>
      <c r="F8" s="51">
        <v>0.63645346539257397</v>
      </c>
      <c r="G8" s="51">
        <v>0.6210474016064732</v>
      </c>
      <c r="H8" s="51">
        <v>0.63987509981288804</v>
      </c>
      <c r="I8" s="51">
        <v>0.58680886180410086</v>
      </c>
      <c r="J8" s="65">
        <v>0.58699999999999997</v>
      </c>
      <c r="K8" s="65">
        <v>0.55231727664478025</v>
      </c>
      <c r="L8" s="65">
        <f>L4/86840</f>
        <v>0.60590741593735609</v>
      </c>
    </row>
    <row r="9" spans="1:40">
      <c r="A9" s="4" t="s">
        <v>58</v>
      </c>
      <c r="B9" s="173">
        <v>0.52503237892985521</v>
      </c>
      <c r="C9" s="173">
        <v>0.49669999999999997</v>
      </c>
      <c r="D9" s="96">
        <v>0.50477352906753159</v>
      </c>
      <c r="E9" s="51">
        <v>0.50049729928235887</v>
      </c>
      <c r="F9" s="51">
        <v>0.54919671711887652</v>
      </c>
      <c r="G9" s="51">
        <v>0.53236014337595972</v>
      </c>
      <c r="H9" s="51">
        <v>0.54544912820146119</v>
      </c>
      <c r="I9" s="51">
        <v>0.4932774709579128</v>
      </c>
      <c r="J9" s="65">
        <v>0.49104824993286189</v>
      </c>
      <c r="K9" s="65">
        <v>0.45672136263789026</v>
      </c>
      <c r="L9" s="65">
        <f>L5/86840</f>
        <v>0.50352372178719484</v>
      </c>
    </row>
    <row r="10" spans="1:40" s="105" customFormat="1">
      <c r="A10" s="10"/>
      <c r="AE10" s="106"/>
      <c r="AF10" s="107"/>
    </row>
    <row r="11" spans="1:40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18"/>
      <c r="O11" s="18"/>
      <c r="P11" s="18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40" ht="16" customHeight="1">
      <c r="A12" s="209" t="s">
        <v>59</v>
      </c>
      <c r="B12" s="211" t="s">
        <v>52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212"/>
      <c r="Q12" s="211" t="s">
        <v>60</v>
      </c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86"/>
      <c r="AM12" s="86"/>
      <c r="AN12" s="86"/>
    </row>
    <row r="13" spans="1:40">
      <c r="A13" s="210"/>
      <c r="B13" s="72">
        <v>2012</v>
      </c>
      <c r="C13" s="72">
        <v>2013</v>
      </c>
      <c r="D13" s="72">
        <v>2014</v>
      </c>
      <c r="E13" s="72">
        <v>2015</v>
      </c>
      <c r="F13" s="72">
        <v>2016</v>
      </c>
      <c r="G13" s="72">
        <v>2017</v>
      </c>
      <c r="H13" s="72">
        <v>2018</v>
      </c>
      <c r="I13" s="72">
        <v>2019</v>
      </c>
      <c r="J13" s="72">
        <v>2020</v>
      </c>
      <c r="K13" s="72">
        <v>2021</v>
      </c>
      <c r="L13" s="72">
        <v>2022</v>
      </c>
      <c r="M13" s="72" t="s">
        <v>34</v>
      </c>
      <c r="N13" s="72">
        <v>2023</v>
      </c>
      <c r="O13" s="72" t="s">
        <v>35</v>
      </c>
      <c r="P13" s="72" t="s">
        <v>205</v>
      </c>
      <c r="Q13" s="72" t="s">
        <v>10</v>
      </c>
      <c r="R13" s="72" t="s">
        <v>11</v>
      </c>
      <c r="S13" s="72" t="s">
        <v>4</v>
      </c>
      <c r="T13" s="72" t="s">
        <v>5</v>
      </c>
      <c r="U13" s="72" t="s">
        <v>6</v>
      </c>
      <c r="V13" s="72" t="s">
        <v>7</v>
      </c>
      <c r="W13" s="72" t="s">
        <v>3</v>
      </c>
      <c r="X13" s="72" t="s">
        <v>2</v>
      </c>
      <c r="Y13" s="72" t="s">
        <v>1</v>
      </c>
      <c r="Z13" s="72" t="s">
        <v>0</v>
      </c>
      <c r="AA13" s="72" t="s">
        <v>14</v>
      </c>
      <c r="AB13" s="72" t="s">
        <v>21</v>
      </c>
      <c r="AC13" s="72" t="s">
        <v>22</v>
      </c>
      <c r="AD13" s="72" t="s">
        <v>24</v>
      </c>
      <c r="AE13" s="72" t="s">
        <v>25</v>
      </c>
      <c r="AF13" s="72" t="s">
        <v>26</v>
      </c>
      <c r="AG13" s="72" t="s">
        <v>27</v>
      </c>
      <c r="AH13" s="72" t="s">
        <v>28</v>
      </c>
      <c r="AI13" s="72" t="s">
        <v>29</v>
      </c>
      <c r="AJ13" s="72" t="s">
        <v>30</v>
      </c>
      <c r="AK13" s="72" t="s">
        <v>32</v>
      </c>
      <c r="AL13" s="79"/>
      <c r="AM13" s="79"/>
      <c r="AN13" s="79"/>
    </row>
    <row r="14" spans="1:40">
      <c r="A14" s="4" t="s">
        <v>54</v>
      </c>
      <c r="B14" s="44">
        <v>3147</v>
      </c>
      <c r="C14" s="45">
        <v>7088</v>
      </c>
      <c r="D14" s="45">
        <v>12063</v>
      </c>
      <c r="E14" s="45">
        <v>23194</v>
      </c>
      <c r="F14" s="45">
        <v>34949</v>
      </c>
      <c r="G14" s="45">
        <v>53350</v>
      </c>
      <c r="H14" s="45">
        <v>61362</v>
      </c>
      <c r="I14" s="45">
        <v>70776</v>
      </c>
      <c r="J14" s="45">
        <v>81923</v>
      </c>
      <c r="K14" s="45">
        <v>107112</v>
      </c>
      <c r="L14" s="45">
        <v>128066</v>
      </c>
      <c r="M14" s="101">
        <v>86340</v>
      </c>
      <c r="N14" s="45">
        <v>185488</v>
      </c>
      <c r="O14" s="101">
        <v>167227</v>
      </c>
      <c r="P14" s="169">
        <v>179021</v>
      </c>
      <c r="Q14" s="45">
        <v>17616</v>
      </c>
      <c r="R14" s="45">
        <v>17427</v>
      </c>
      <c r="S14" s="45">
        <v>16967</v>
      </c>
      <c r="T14" s="45">
        <v>18767</v>
      </c>
      <c r="U14" s="45">
        <v>18199</v>
      </c>
      <c r="V14" s="45">
        <v>20370</v>
      </c>
      <c r="W14" s="45">
        <v>19698</v>
      </c>
      <c r="X14" s="45">
        <v>23656</v>
      </c>
      <c r="Y14" s="45">
        <v>25822</v>
      </c>
      <c r="Z14" s="45">
        <v>23869</v>
      </c>
      <c r="AA14" s="45">
        <v>27891</v>
      </c>
      <c r="AB14" s="45">
        <v>29530</v>
      </c>
      <c r="AC14" s="45">
        <v>28074</v>
      </c>
      <c r="AD14" s="62">
        <v>35770</v>
      </c>
      <c r="AE14" s="45">
        <v>31976</v>
      </c>
      <c r="AF14" s="45">
        <v>32247</v>
      </c>
      <c r="AG14" s="45">
        <v>38705</v>
      </c>
      <c r="AH14" s="45">
        <v>42552</v>
      </c>
      <c r="AI14" s="45">
        <v>50930</v>
      </c>
      <c r="AJ14" s="45">
        <v>53301</v>
      </c>
      <c r="AK14" s="44">
        <v>48387</v>
      </c>
      <c r="AL14" s="178"/>
      <c r="AM14" s="77"/>
      <c r="AN14" s="77"/>
    </row>
    <row r="15" spans="1:40">
      <c r="A15" s="4" t="s">
        <v>12</v>
      </c>
      <c r="B15" s="46">
        <v>3266</v>
      </c>
      <c r="C15" s="47">
        <v>7300</v>
      </c>
      <c r="D15" s="47">
        <v>12614</v>
      </c>
      <c r="E15" s="47">
        <v>24029</v>
      </c>
      <c r="F15" s="47">
        <v>36158</v>
      </c>
      <c r="G15" s="47">
        <v>55043</v>
      </c>
      <c r="H15" s="47">
        <v>63831</v>
      </c>
      <c r="I15" s="47">
        <v>74526</v>
      </c>
      <c r="J15" s="47">
        <v>88413</v>
      </c>
      <c r="K15" s="47">
        <v>116817</v>
      </c>
      <c r="L15" s="47">
        <v>139987</v>
      </c>
      <c r="M15" s="102">
        <v>98261</v>
      </c>
      <c r="N15" s="47">
        <v>199966</v>
      </c>
      <c r="O15" s="102">
        <v>181705</v>
      </c>
      <c r="P15" s="170">
        <v>198390</v>
      </c>
      <c r="Q15" s="47">
        <v>18377</v>
      </c>
      <c r="R15" s="47">
        <v>18319</v>
      </c>
      <c r="S15" s="47">
        <v>17911</v>
      </c>
      <c r="T15" s="47">
        <v>19920</v>
      </c>
      <c r="U15" s="47">
        <v>19467</v>
      </c>
      <c r="V15" s="47">
        <v>21738</v>
      </c>
      <c r="W15" s="47">
        <v>21155</v>
      </c>
      <c r="X15" s="47">
        <v>26053</v>
      </c>
      <c r="Y15" s="47">
        <v>28046</v>
      </c>
      <c r="Z15" s="47">
        <v>26258</v>
      </c>
      <c r="AA15" s="47">
        <v>30393</v>
      </c>
      <c r="AB15" s="47">
        <v>32119</v>
      </c>
      <c r="AC15" s="47">
        <v>30968</v>
      </c>
      <c r="AD15" s="63">
        <v>38562</v>
      </c>
      <c r="AE15" s="47">
        <v>35040</v>
      </c>
      <c r="AF15" s="47">
        <v>35418</v>
      </c>
      <c r="AG15" s="47">
        <v>42033</v>
      </c>
      <c r="AH15" s="47">
        <f>46033</f>
        <v>46033</v>
      </c>
      <c r="AI15" s="47">
        <v>54628</v>
      </c>
      <c r="AJ15" s="47">
        <v>57272</v>
      </c>
      <c r="AK15" s="46">
        <v>52888</v>
      </c>
      <c r="AL15" s="178"/>
      <c r="AM15" s="77"/>
      <c r="AN15" s="77"/>
    </row>
    <row r="16" spans="1:40">
      <c r="A16" s="4" t="s">
        <v>55</v>
      </c>
      <c r="B16" s="46">
        <v>2396</v>
      </c>
      <c r="C16" s="47">
        <v>5661</v>
      </c>
      <c r="D16" s="47">
        <v>9700</v>
      </c>
      <c r="E16" s="47">
        <v>18557</v>
      </c>
      <c r="F16" s="47">
        <v>28073</v>
      </c>
      <c r="G16" s="47">
        <v>42917</v>
      </c>
      <c r="H16" s="47">
        <v>48305</v>
      </c>
      <c r="I16" s="47">
        <v>57246</v>
      </c>
      <c r="J16" s="47">
        <v>76119</v>
      </c>
      <c r="K16" s="47">
        <v>100160</v>
      </c>
      <c r="L16" s="47">
        <v>119023</v>
      </c>
      <c r="M16" s="102">
        <v>80152</v>
      </c>
      <c r="N16" s="47">
        <v>172357</v>
      </c>
      <c r="O16" s="102">
        <v>155261</v>
      </c>
      <c r="P16" s="170">
        <v>166553</v>
      </c>
      <c r="Q16" s="47">
        <v>14226</v>
      </c>
      <c r="R16" s="47">
        <v>14102</v>
      </c>
      <c r="S16" s="47">
        <v>13740</v>
      </c>
      <c r="T16" s="47">
        <v>15178</v>
      </c>
      <c r="U16" s="47">
        <v>14714</v>
      </c>
      <c r="V16" s="47">
        <v>16369</v>
      </c>
      <c r="W16" s="47">
        <v>15815</v>
      </c>
      <c r="X16" s="47">
        <v>29222</v>
      </c>
      <c r="Y16" s="47">
        <v>20802</v>
      </c>
      <c r="Z16" s="47">
        <v>25637</v>
      </c>
      <c r="AA16" s="47">
        <v>26206</v>
      </c>
      <c r="AB16" s="47">
        <v>27515</v>
      </c>
      <c r="AC16" s="47">
        <v>26612</v>
      </c>
      <c r="AD16" s="63">
        <v>32684</v>
      </c>
      <c r="AE16" s="47">
        <v>29423</v>
      </c>
      <c r="AF16" s="47">
        <v>30306</v>
      </c>
      <c r="AG16" s="47">
        <v>36014</v>
      </c>
      <c r="AH16" s="47">
        <v>39553</v>
      </c>
      <c r="AI16" s="47">
        <v>47185</v>
      </c>
      <c r="AJ16" s="47">
        <v>49607</v>
      </c>
      <c r="AK16" s="46">
        <v>45167</v>
      </c>
      <c r="AL16" s="178"/>
      <c r="AM16" s="77"/>
      <c r="AN16" s="77"/>
    </row>
    <row r="17" spans="1:40">
      <c r="B17" s="48"/>
      <c r="C17" s="48"/>
      <c r="D17" s="48"/>
      <c r="E17" s="48"/>
      <c r="F17" s="48"/>
      <c r="G17" s="49"/>
      <c r="H17" s="49"/>
      <c r="I17" s="49"/>
      <c r="J17" s="49"/>
      <c r="K17" s="49"/>
      <c r="L17" s="49"/>
      <c r="M17" s="49"/>
      <c r="N17" s="49"/>
      <c r="O17" s="49"/>
      <c r="P17" s="171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64"/>
      <c r="AE17" s="49"/>
      <c r="AF17" s="49"/>
      <c r="AG17" s="49"/>
      <c r="AH17" s="49"/>
      <c r="AI17" s="49"/>
      <c r="AJ17" s="49"/>
      <c r="AK17" s="49"/>
      <c r="AL17" s="171"/>
      <c r="AM17" s="174"/>
      <c r="AN17" s="174"/>
    </row>
    <row r="18" spans="1:40">
      <c r="A18" s="4" t="s">
        <v>56</v>
      </c>
      <c r="B18" s="50">
        <v>0.57399999999999995</v>
      </c>
      <c r="C18" s="51">
        <v>0.63400000000000001</v>
      </c>
      <c r="D18" s="51">
        <v>0.63700000000000001</v>
      </c>
      <c r="E18" s="51">
        <v>0.70199999999999996</v>
      </c>
      <c r="F18" s="51">
        <v>0.65900000000000003</v>
      </c>
      <c r="G18" s="51">
        <v>0.7</v>
      </c>
      <c r="H18" s="51">
        <v>0.68600000000000005</v>
      </c>
      <c r="I18" s="51">
        <v>0.64800000000000002</v>
      </c>
      <c r="J18" s="51">
        <v>0.626</v>
      </c>
      <c r="K18" s="51">
        <v>0.59799999999999998</v>
      </c>
      <c r="L18" s="51">
        <v>0.57499999999999996</v>
      </c>
      <c r="M18" s="103">
        <v>0.48954181290362819</v>
      </c>
      <c r="N18" s="51">
        <v>0.58799999999999997</v>
      </c>
      <c r="O18" s="103">
        <v>0.56549674181734566</v>
      </c>
      <c r="P18" s="172">
        <v>0.53400000000000003</v>
      </c>
      <c r="Q18" s="51">
        <v>0.69</v>
      </c>
      <c r="R18" s="51">
        <v>0.65600000000000003</v>
      </c>
      <c r="S18" s="51">
        <v>0.61099999999999999</v>
      </c>
      <c r="T18" s="51">
        <v>0.63800000000000001</v>
      </c>
      <c r="U18" s="51">
        <v>0.60299999999999998</v>
      </c>
      <c r="V18" s="51">
        <v>0.63</v>
      </c>
      <c r="W18" s="51">
        <v>0.60899999999999999</v>
      </c>
      <c r="X18" s="51">
        <v>0.65700000000000003</v>
      </c>
      <c r="Y18" s="51">
        <v>0.62</v>
      </c>
      <c r="Z18" s="51">
        <v>0.55400000000000005</v>
      </c>
      <c r="AA18" s="51">
        <v>0.60299999999999998</v>
      </c>
      <c r="AB18" s="51">
        <v>0.61499999999999999</v>
      </c>
      <c r="AC18" s="51" t="s">
        <v>23</v>
      </c>
      <c r="AD18" s="65">
        <v>0.64300000000000002</v>
      </c>
      <c r="AE18" s="51">
        <v>0.56999999999999995</v>
      </c>
      <c r="AF18" s="51">
        <v>0.52200000000000002</v>
      </c>
      <c r="AG18" s="51">
        <v>0.57999999999999996</v>
      </c>
      <c r="AH18" s="51">
        <v>0.57099999999999995</v>
      </c>
      <c r="AI18" s="51">
        <v>0.59289871944121075</v>
      </c>
      <c r="AJ18" s="51" t="s">
        <v>31</v>
      </c>
      <c r="AK18" s="50">
        <v>0.57965163639848583</v>
      </c>
      <c r="AL18" s="179"/>
      <c r="AM18" s="175"/>
      <c r="AN18" s="175"/>
    </row>
    <row r="19" spans="1:40">
      <c r="A19" s="4" t="s">
        <v>57</v>
      </c>
      <c r="B19" s="52">
        <v>0.59599999999999997</v>
      </c>
      <c r="C19" s="53">
        <v>0.65300000000000002</v>
      </c>
      <c r="D19" s="53">
        <v>0.66600000000000004</v>
      </c>
      <c r="E19" s="53">
        <v>0.72699999999999998</v>
      </c>
      <c r="F19" s="53">
        <v>0.68200000000000005</v>
      </c>
      <c r="G19" s="53">
        <v>0.72199999999999998</v>
      </c>
      <c r="H19" s="53">
        <v>0.71399999999999997</v>
      </c>
      <c r="I19" s="53">
        <v>0.68200000000000005</v>
      </c>
      <c r="J19" s="53">
        <v>0.67600000000000005</v>
      </c>
      <c r="K19" s="53">
        <v>0.65300000000000002</v>
      </c>
      <c r="L19" s="53">
        <v>0.629</v>
      </c>
      <c r="M19" s="104">
        <v>0.55713305626272192</v>
      </c>
      <c r="N19" s="53">
        <v>0.64300000000000002</v>
      </c>
      <c r="O19" s="104">
        <v>0.61445571272534216</v>
      </c>
      <c r="P19" s="173">
        <v>0.59199999999999997</v>
      </c>
      <c r="Q19" s="53">
        <v>0.72</v>
      </c>
      <c r="R19" s="53">
        <v>0.68899999999999995</v>
      </c>
      <c r="S19" s="53">
        <v>0.64500000000000002</v>
      </c>
      <c r="T19" s="53">
        <v>0.67700000000000005</v>
      </c>
      <c r="U19" s="53">
        <v>0.64500000000000002</v>
      </c>
      <c r="V19" s="53">
        <v>0.67300000000000004</v>
      </c>
      <c r="W19" s="53">
        <v>0.65400000000000003</v>
      </c>
      <c r="X19" s="53">
        <v>0.72299999999999998</v>
      </c>
      <c r="Y19" s="53">
        <v>0.67400000000000004</v>
      </c>
      <c r="Z19" s="53">
        <v>0.60899999999999999</v>
      </c>
      <c r="AA19" s="53">
        <v>0.65800000000000003</v>
      </c>
      <c r="AB19" s="53">
        <v>0.66800000000000004</v>
      </c>
      <c r="AC19" s="53">
        <v>0.63300000000000001</v>
      </c>
      <c r="AD19" s="53">
        <v>0.69299999999999995</v>
      </c>
      <c r="AE19" s="53">
        <v>0.624</v>
      </c>
      <c r="AF19" s="53">
        <v>0.57299999999999995</v>
      </c>
      <c r="AG19" s="53">
        <v>0.629</v>
      </c>
      <c r="AH19" s="51">
        <v>0.61799999999999999</v>
      </c>
      <c r="AI19" s="51">
        <v>0.63594877764842839</v>
      </c>
      <c r="AJ19" s="51">
        <v>0.64700000000000002</v>
      </c>
      <c r="AK19" s="50">
        <v>0.63357132589007614</v>
      </c>
      <c r="AL19" s="179"/>
      <c r="AM19" s="175"/>
      <c r="AN19" s="175"/>
    </row>
    <row r="20" spans="1:40">
      <c r="A20" s="4" t="s">
        <v>58</v>
      </c>
      <c r="B20" s="52">
        <v>0.437</v>
      </c>
      <c r="C20" s="53">
        <v>0.50600000000000001</v>
      </c>
      <c r="D20" s="53">
        <v>0.51200000000000001</v>
      </c>
      <c r="E20" s="53">
        <v>0.56200000000000006</v>
      </c>
      <c r="F20" s="53">
        <v>0.52900000000000003</v>
      </c>
      <c r="G20" s="53">
        <v>0.56299999999999994</v>
      </c>
      <c r="H20" s="53">
        <v>0.54</v>
      </c>
      <c r="I20" s="53">
        <v>0.52400000000000002</v>
      </c>
      <c r="J20" s="53">
        <v>0.58199999999999996</v>
      </c>
      <c r="K20" s="53">
        <v>0.56000000000000005</v>
      </c>
      <c r="L20" s="53">
        <v>0.53500000000000003</v>
      </c>
      <c r="M20" s="104">
        <v>0.45445628199967114</v>
      </c>
      <c r="N20" s="53">
        <v>0.54600000000000004</v>
      </c>
      <c r="O20" s="104">
        <v>0.52503237892985521</v>
      </c>
      <c r="P20" s="173">
        <v>0.49669999999999997</v>
      </c>
      <c r="Q20" s="53">
        <v>0.55800000000000005</v>
      </c>
      <c r="R20" s="53">
        <v>0.53100000000000003</v>
      </c>
      <c r="S20" s="53">
        <v>0.495</v>
      </c>
      <c r="T20" s="53">
        <v>0.51600000000000001</v>
      </c>
      <c r="U20" s="53">
        <v>0.48799999999999999</v>
      </c>
      <c r="V20" s="53">
        <v>0.50600000000000001</v>
      </c>
      <c r="W20" s="53">
        <v>0.48899999999999999</v>
      </c>
      <c r="X20" s="53">
        <v>0.81100000000000005</v>
      </c>
      <c r="Y20" s="53">
        <v>0.5</v>
      </c>
      <c r="Z20" s="53">
        <v>0.59499999999999997</v>
      </c>
      <c r="AA20" s="53">
        <v>0.56699999999999995</v>
      </c>
      <c r="AB20" s="53">
        <v>0.57299999999999995</v>
      </c>
      <c r="AC20" s="53">
        <v>0.54400000000000004</v>
      </c>
      <c r="AD20" s="53">
        <v>0.58699999999999997</v>
      </c>
      <c r="AE20" s="53">
        <v>0.52400000000000002</v>
      </c>
      <c r="AF20" s="53">
        <v>0.49</v>
      </c>
      <c r="AG20" s="53">
        <v>0.53900000000000003</v>
      </c>
      <c r="AH20" s="51">
        <v>0.53100000000000003</v>
      </c>
      <c r="AI20" s="51">
        <v>0.54930151338766009</v>
      </c>
      <c r="AJ20" s="51">
        <v>0.56030000000000002</v>
      </c>
      <c r="AK20" s="50">
        <v>0.54107767502036519</v>
      </c>
      <c r="AL20" s="179"/>
      <c r="AM20" s="175"/>
      <c r="AN20" s="175"/>
    </row>
    <row r="22" spans="1:40">
      <c r="A22" s="176" t="s">
        <v>203</v>
      </c>
    </row>
    <row r="23" spans="1:40">
      <c r="A23" s="177" t="s">
        <v>196</v>
      </c>
    </row>
    <row r="27" spans="1:40">
      <c r="AL27" s="77"/>
      <c r="AM27" s="77"/>
      <c r="AN27" s="77"/>
    </row>
    <row r="28" spans="1:40">
      <c r="AL28" s="77"/>
      <c r="AM28" s="77"/>
      <c r="AN28" s="77"/>
    </row>
    <row r="29" spans="1:40">
      <c r="AL29" s="77"/>
      <c r="AM29" s="77"/>
      <c r="AN29" s="77"/>
    </row>
    <row r="30" spans="1:40">
      <c r="AL30" s="174"/>
      <c r="AM30" s="174"/>
      <c r="AN30" s="174"/>
    </row>
    <row r="31" spans="1:40">
      <c r="AL31" s="175"/>
      <c r="AM31" s="175"/>
      <c r="AN31" s="175"/>
    </row>
    <row r="32" spans="1:40">
      <c r="AL32" s="175"/>
      <c r="AM32" s="175"/>
      <c r="AN32" s="175"/>
    </row>
    <row r="33" spans="38:40">
      <c r="AL33" s="175"/>
      <c r="AM33" s="175"/>
      <c r="AN33" s="175"/>
    </row>
  </sheetData>
  <mergeCells count="6">
    <mergeCell ref="Q12:AK12"/>
    <mergeCell ref="D1:L1"/>
    <mergeCell ref="A12:A13"/>
    <mergeCell ref="A1:A2"/>
    <mergeCell ref="B12:P12"/>
    <mergeCell ref="B1:C1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5B80-7E06-EB4C-9465-13BD78DBEC6B}">
  <dimension ref="A1:AN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" sqref="D2:H2"/>
    </sheetView>
  </sheetViews>
  <sheetFormatPr baseColWidth="10" defaultColWidth="10.83203125" defaultRowHeight="16"/>
  <cols>
    <col min="1" max="1" width="31.1640625" style="10" bestFit="1" customWidth="1"/>
    <col min="2" max="2" width="11.6640625" style="10" customWidth="1"/>
    <col min="3" max="3" width="12.6640625" style="10" customWidth="1"/>
    <col min="4" max="8" width="11.1640625" style="10" customWidth="1"/>
    <col min="9" max="10" width="10.83203125" style="10" customWidth="1"/>
    <col min="11" max="16384" width="10.83203125" style="10"/>
  </cols>
  <sheetData>
    <row r="1" spans="1:38" ht="25" customHeight="1">
      <c r="A1" s="215" t="s">
        <v>36</v>
      </c>
      <c r="B1" s="206" t="s">
        <v>215</v>
      </c>
      <c r="C1" s="208"/>
      <c r="D1" s="211" t="s">
        <v>216</v>
      </c>
      <c r="E1" s="188"/>
      <c r="F1" s="188"/>
      <c r="G1" s="188"/>
      <c r="H1" s="188"/>
      <c r="I1" s="188"/>
      <c r="J1" s="188"/>
      <c r="K1" s="188"/>
      <c r="L1" s="188"/>
      <c r="M1" s="86"/>
      <c r="N1" s="86"/>
      <c r="O1" s="86"/>
      <c r="P1" s="86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</row>
    <row r="2" spans="1:38" ht="28" customHeight="1">
      <c r="A2" s="216"/>
      <c r="B2" s="71" t="s">
        <v>35</v>
      </c>
      <c r="C2" s="71">
        <v>2024</v>
      </c>
      <c r="D2" s="72" t="s">
        <v>198</v>
      </c>
      <c r="E2" s="72" t="s">
        <v>199</v>
      </c>
      <c r="F2" s="72" t="s">
        <v>200</v>
      </c>
      <c r="G2" s="72" t="s">
        <v>188</v>
      </c>
      <c r="H2" s="72" t="s">
        <v>202</v>
      </c>
      <c r="I2" s="71" t="s">
        <v>33</v>
      </c>
      <c r="J2" s="71" t="s">
        <v>182</v>
      </c>
      <c r="K2" s="71" t="s">
        <v>184</v>
      </c>
      <c r="L2" s="71" t="s">
        <v>218</v>
      </c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</row>
    <row r="3" spans="1:38">
      <c r="A3" s="137" t="s">
        <v>37</v>
      </c>
      <c r="B3" s="8">
        <v>14478</v>
      </c>
      <c r="C3" s="8">
        <v>19369</v>
      </c>
      <c r="D3" s="8">
        <v>3328</v>
      </c>
      <c r="E3" s="8">
        <v>3481</v>
      </c>
      <c r="F3" s="8">
        <v>3698</v>
      </c>
      <c r="G3" s="8">
        <v>3971</v>
      </c>
      <c r="H3" s="8">
        <v>4501</v>
      </c>
      <c r="I3" s="8">
        <v>4751</v>
      </c>
      <c r="J3" s="8">
        <v>5012</v>
      </c>
      <c r="K3" s="8">
        <v>5105</v>
      </c>
      <c r="L3" s="8">
        <v>5684</v>
      </c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30"/>
    </row>
    <row r="4" spans="1:38">
      <c r="A4" s="137" t="s">
        <v>38</v>
      </c>
      <c r="B4" s="8">
        <v>345</v>
      </c>
      <c r="C4" s="8">
        <v>226</v>
      </c>
      <c r="D4" s="8">
        <v>101</v>
      </c>
      <c r="E4" s="8">
        <v>96</v>
      </c>
      <c r="F4" s="8">
        <v>70</v>
      </c>
      <c r="G4" s="8">
        <v>78</v>
      </c>
      <c r="H4" s="8">
        <v>50</v>
      </c>
      <c r="I4" s="8">
        <v>65</v>
      </c>
      <c r="J4" s="8">
        <v>41</v>
      </c>
      <c r="K4" s="8">
        <v>69</v>
      </c>
      <c r="L4" s="8">
        <v>69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30"/>
    </row>
    <row r="5" spans="1:38">
      <c r="A5" s="137" t="s">
        <v>39</v>
      </c>
      <c r="B5" s="8">
        <v>102662</v>
      </c>
      <c r="C5" s="8">
        <v>117822</v>
      </c>
      <c r="D5" s="8">
        <v>22537</v>
      </c>
      <c r="E5" s="8">
        <v>25530</v>
      </c>
      <c r="F5" s="8">
        <v>26245</v>
      </c>
      <c r="G5" s="8">
        <v>28350</v>
      </c>
      <c r="H5" s="8">
        <v>25611</v>
      </c>
      <c r="I5" s="8">
        <v>29048</v>
      </c>
      <c r="J5" s="8">
        <v>29392</v>
      </c>
      <c r="K5" s="8">
        <v>33772</v>
      </c>
      <c r="L5" s="8">
        <v>31811</v>
      </c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30"/>
    </row>
    <row r="6" spans="1:38">
      <c r="A6" s="137" t="s">
        <v>40</v>
      </c>
      <c r="B6" s="8">
        <v>7</v>
      </c>
      <c r="C6" s="8"/>
      <c r="D6" s="8">
        <v>6</v>
      </c>
      <c r="E6" s="8">
        <v>1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30"/>
    </row>
    <row r="7" spans="1:38">
      <c r="A7" s="137" t="s">
        <v>41</v>
      </c>
      <c r="B7" s="8">
        <v>7387</v>
      </c>
      <c r="C7" s="8">
        <v>7634</v>
      </c>
      <c r="D7" s="8">
        <v>958</v>
      </c>
      <c r="E7" s="8">
        <v>2290</v>
      </c>
      <c r="F7" s="8">
        <v>2058</v>
      </c>
      <c r="G7" s="8">
        <v>2081</v>
      </c>
      <c r="H7" s="8">
        <v>2045</v>
      </c>
      <c r="I7" s="8">
        <v>1835</v>
      </c>
      <c r="J7" s="8">
        <v>1944</v>
      </c>
      <c r="K7" s="8">
        <v>1811</v>
      </c>
      <c r="L7" s="8">
        <v>1950</v>
      </c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30"/>
    </row>
    <row r="8" spans="1:38">
      <c r="A8" s="137" t="s">
        <v>42</v>
      </c>
      <c r="B8" s="8">
        <v>4326</v>
      </c>
      <c r="C8" s="8">
        <v>5144</v>
      </c>
      <c r="D8" s="8">
        <v>782</v>
      </c>
      <c r="E8" s="8">
        <v>1159</v>
      </c>
      <c r="F8" s="8">
        <v>1476</v>
      </c>
      <c r="G8" s="8">
        <v>909</v>
      </c>
      <c r="H8" s="8">
        <v>855</v>
      </c>
      <c r="I8" s="8">
        <v>1789</v>
      </c>
      <c r="J8" s="8">
        <v>1197</v>
      </c>
      <c r="K8" s="8">
        <v>1302</v>
      </c>
      <c r="L8" s="8">
        <v>1105</v>
      </c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30"/>
    </row>
    <row r="9" spans="1:38" ht="18" customHeight="1">
      <c r="A9" s="137" t="s">
        <v>43</v>
      </c>
      <c r="B9" s="8">
        <v>0</v>
      </c>
      <c r="C9" s="8"/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30"/>
    </row>
    <row r="10" spans="1:38" ht="17" thickBot="1">
      <c r="A10" s="137" t="s">
        <v>44</v>
      </c>
      <c r="B10" s="8">
        <v>-631</v>
      </c>
      <c r="C10" s="8">
        <v>6296</v>
      </c>
      <c r="D10" s="8">
        <v>-467</v>
      </c>
      <c r="E10" s="8">
        <v>-2268</v>
      </c>
      <c r="F10" s="8">
        <v>1425</v>
      </c>
      <c r="G10" s="8">
        <v>679</v>
      </c>
      <c r="H10" s="8">
        <v>1713</v>
      </c>
      <c r="I10" s="8">
        <v>-87</v>
      </c>
      <c r="J10" s="8">
        <v>4295</v>
      </c>
      <c r="K10" s="8">
        <v>375</v>
      </c>
      <c r="L10" s="8">
        <v>-762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30"/>
    </row>
    <row r="11" spans="1:38" ht="17" thickBot="1">
      <c r="A11" s="1" t="s">
        <v>45</v>
      </c>
      <c r="B11" s="119">
        <v>128574</v>
      </c>
      <c r="C11" s="119">
        <v>156491</v>
      </c>
      <c r="D11" s="117">
        <v>27245</v>
      </c>
      <c r="E11" s="117">
        <v>30289</v>
      </c>
      <c r="F11" s="117">
        <v>34972</v>
      </c>
      <c r="G11" s="117">
        <v>36068</v>
      </c>
      <c r="H11" s="117">
        <v>34775</v>
      </c>
      <c r="I11" s="117">
        <v>37401</v>
      </c>
      <c r="J11" s="117">
        <v>41881</v>
      </c>
      <c r="K11" s="117">
        <v>42434</v>
      </c>
      <c r="L11" s="117">
        <v>39857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30"/>
    </row>
    <row r="12" spans="1:38">
      <c r="A12" s="138" t="s">
        <v>46</v>
      </c>
      <c r="B12" s="8"/>
      <c r="C12" s="8"/>
      <c r="D12" s="8"/>
      <c r="E12" s="8"/>
      <c r="F12" s="8"/>
      <c r="G12" s="8"/>
      <c r="H12" s="8"/>
      <c r="I12" s="8"/>
      <c r="J12" s="8">
        <v>0</v>
      </c>
      <c r="K12" s="8">
        <v>0</v>
      </c>
      <c r="L12" s="8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30"/>
    </row>
    <row r="13" spans="1:38" ht="15" customHeight="1">
      <c r="A13" s="137" t="s">
        <v>47</v>
      </c>
      <c r="B13" s="8">
        <v>0</v>
      </c>
      <c r="C13" s="8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30"/>
    </row>
    <row r="14" spans="1:38">
      <c r="A14" s="137" t="s">
        <v>48</v>
      </c>
      <c r="B14" s="8">
        <v>46347</v>
      </c>
      <c r="C14" s="8">
        <v>63606</v>
      </c>
      <c r="D14" s="8">
        <v>10016</v>
      </c>
      <c r="E14" s="8">
        <v>9436</v>
      </c>
      <c r="F14" s="8">
        <v>12530</v>
      </c>
      <c r="G14" s="8">
        <v>14365</v>
      </c>
      <c r="H14" s="8">
        <v>15165</v>
      </c>
      <c r="I14" s="8">
        <v>13609</v>
      </c>
      <c r="J14" s="8">
        <v>18488</v>
      </c>
      <c r="K14" s="8">
        <v>16344</v>
      </c>
      <c r="L14" s="8">
        <v>15901</v>
      </c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30"/>
    </row>
    <row r="15" spans="1:38">
      <c r="A15" s="137" t="s">
        <v>49</v>
      </c>
      <c r="B15" s="8">
        <v>58731</v>
      </c>
      <c r="C15" s="8">
        <v>62730</v>
      </c>
      <c r="D15" s="8">
        <v>12871</v>
      </c>
      <c r="E15" s="8">
        <v>14514</v>
      </c>
      <c r="F15" s="8">
        <v>16038</v>
      </c>
      <c r="G15" s="8">
        <v>15308</v>
      </c>
      <c r="H15" s="8">
        <v>14126</v>
      </c>
      <c r="I15" s="8">
        <v>16516</v>
      </c>
      <c r="J15" s="8">
        <v>15139</v>
      </c>
      <c r="K15" s="8">
        <v>16949</v>
      </c>
      <c r="L15" s="8">
        <v>16351</v>
      </c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30"/>
    </row>
    <row r="16" spans="1:38" ht="17" thickBot="1">
      <c r="A16" s="137" t="s">
        <v>50</v>
      </c>
      <c r="B16" s="8">
        <v>23496</v>
      </c>
      <c r="C16" s="8">
        <v>30155</v>
      </c>
      <c r="D16" s="8">
        <v>4358</v>
      </c>
      <c r="E16" s="8">
        <v>6339</v>
      </c>
      <c r="F16" s="8">
        <v>6404</v>
      </c>
      <c r="G16" s="8">
        <v>6395</v>
      </c>
      <c r="H16" s="8">
        <v>5484</v>
      </c>
      <c r="I16" s="8">
        <v>7276</v>
      </c>
      <c r="J16" s="8">
        <v>8254</v>
      </c>
      <c r="K16" s="8">
        <v>9141</v>
      </c>
      <c r="L16" s="8">
        <v>7605</v>
      </c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30"/>
    </row>
    <row r="17" spans="1:40" ht="17" thickBot="1">
      <c r="A17" s="1" t="s">
        <v>51</v>
      </c>
      <c r="B17" s="121">
        <v>128574</v>
      </c>
      <c r="C17" s="121">
        <v>156491</v>
      </c>
      <c r="D17" s="117">
        <v>27245</v>
      </c>
      <c r="E17" s="117">
        <v>30289</v>
      </c>
      <c r="F17" s="117">
        <v>34972</v>
      </c>
      <c r="G17" s="117">
        <v>36068</v>
      </c>
      <c r="H17" s="117">
        <v>34775</v>
      </c>
      <c r="I17" s="118">
        <v>37401</v>
      </c>
      <c r="J17" s="118">
        <v>41881</v>
      </c>
      <c r="K17" s="118">
        <v>42434</v>
      </c>
      <c r="L17" s="118">
        <v>39857</v>
      </c>
      <c r="M17" s="93"/>
      <c r="N17" s="93"/>
      <c r="O17" s="93"/>
      <c r="P17" s="93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30"/>
    </row>
    <row r="18" spans="1:40">
      <c r="AA18" s="12"/>
      <c r="AB18" s="12"/>
      <c r="AC18" s="12"/>
      <c r="AD18" s="12"/>
    </row>
    <row r="19" spans="1:40">
      <c r="A19" s="176" t="s">
        <v>203</v>
      </c>
      <c r="W19" s="20"/>
      <c r="X19" s="20"/>
      <c r="Y19" s="20"/>
      <c r="Z19" s="20"/>
      <c r="AA19" s="20"/>
      <c r="AB19" s="20"/>
      <c r="AC19" s="20"/>
      <c r="AD19" s="67"/>
      <c r="AE19" s="20"/>
      <c r="AF19" s="20"/>
      <c r="AG19" s="20"/>
    </row>
    <row r="20" spans="1:40">
      <c r="A20" s="177" t="s">
        <v>196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40"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40"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40" ht="16" customHeight="1">
      <c r="A23" s="215" t="s">
        <v>36</v>
      </c>
      <c r="B23" s="198" t="s">
        <v>52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217"/>
      <c r="Q23" s="211" t="s">
        <v>217</v>
      </c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212"/>
      <c r="AL23" s="187"/>
      <c r="AM23" s="187"/>
      <c r="AN23" s="187"/>
    </row>
    <row r="24" spans="1:40">
      <c r="A24" s="216"/>
      <c r="B24" s="70" t="s">
        <v>210</v>
      </c>
      <c r="C24" s="71" t="s">
        <v>212</v>
      </c>
      <c r="D24" s="71">
        <v>2014</v>
      </c>
      <c r="E24" s="71">
        <v>2015</v>
      </c>
      <c r="F24" s="71">
        <v>2016</v>
      </c>
      <c r="G24" s="71">
        <v>2017</v>
      </c>
      <c r="H24" s="71">
        <v>2018</v>
      </c>
      <c r="I24" s="71">
        <v>2019</v>
      </c>
      <c r="J24" s="71">
        <v>2020</v>
      </c>
      <c r="K24" s="71">
        <v>2021</v>
      </c>
      <c r="L24" s="71">
        <v>2022</v>
      </c>
      <c r="M24" s="71" t="s">
        <v>34</v>
      </c>
      <c r="N24" s="71">
        <v>2023</v>
      </c>
      <c r="O24" s="71" t="s">
        <v>35</v>
      </c>
      <c r="P24" s="71" t="s">
        <v>205</v>
      </c>
      <c r="Q24" s="71" t="s">
        <v>10</v>
      </c>
      <c r="R24" s="71" t="s">
        <v>11</v>
      </c>
      <c r="S24" s="71" t="s">
        <v>4</v>
      </c>
      <c r="T24" s="71" t="s">
        <v>5</v>
      </c>
      <c r="U24" s="71" t="s">
        <v>6</v>
      </c>
      <c r="V24" s="71" t="s">
        <v>7</v>
      </c>
      <c r="W24" s="71" t="s">
        <v>3</v>
      </c>
      <c r="X24" s="71" t="s">
        <v>2</v>
      </c>
      <c r="Y24" s="71" t="s">
        <v>1</v>
      </c>
      <c r="Z24" s="71" t="s">
        <v>0</v>
      </c>
      <c r="AA24" s="71" t="s">
        <v>14</v>
      </c>
      <c r="AB24" s="71" t="s">
        <v>21</v>
      </c>
      <c r="AC24" s="71" t="s">
        <v>22</v>
      </c>
      <c r="AD24" s="71" t="s">
        <v>24</v>
      </c>
      <c r="AE24" s="71" t="s">
        <v>25</v>
      </c>
      <c r="AF24" s="71" t="s">
        <v>26</v>
      </c>
      <c r="AG24" s="71" t="s">
        <v>27</v>
      </c>
      <c r="AH24" s="71" t="s">
        <v>28</v>
      </c>
      <c r="AI24" s="71" t="s">
        <v>29</v>
      </c>
      <c r="AJ24" s="71" t="s">
        <v>30</v>
      </c>
      <c r="AK24" s="71" t="s">
        <v>32</v>
      </c>
      <c r="AL24" s="81"/>
      <c r="AM24" s="81"/>
      <c r="AN24" s="81"/>
    </row>
    <row r="25" spans="1:40">
      <c r="A25" s="137" t="s">
        <v>37</v>
      </c>
      <c r="B25" s="8">
        <v>119</v>
      </c>
      <c r="C25" s="8">
        <v>213</v>
      </c>
      <c r="D25" s="8">
        <v>551</v>
      </c>
      <c r="E25" s="8">
        <v>836</v>
      </c>
      <c r="F25" s="8">
        <v>1210</v>
      </c>
      <c r="G25" s="8">
        <v>1693</v>
      </c>
      <c r="H25" s="8">
        <v>2469</v>
      </c>
      <c r="I25" s="8">
        <v>3750</v>
      </c>
      <c r="J25" s="8">
        <v>6490</v>
      </c>
      <c r="K25" s="8">
        <v>9782</v>
      </c>
      <c r="L25" s="8">
        <v>11921</v>
      </c>
      <c r="M25" s="8">
        <v>11921</v>
      </c>
      <c r="N25" s="8">
        <v>14478</v>
      </c>
      <c r="O25" s="8">
        <v>14478</v>
      </c>
      <c r="P25" s="8">
        <v>19369</v>
      </c>
      <c r="Q25" s="8">
        <v>761</v>
      </c>
      <c r="R25" s="8">
        <v>892</v>
      </c>
      <c r="S25" s="8">
        <v>944</v>
      </c>
      <c r="T25" s="8">
        <v>1153</v>
      </c>
      <c r="U25" s="8">
        <v>1268</v>
      </c>
      <c r="V25" s="8">
        <v>1368</v>
      </c>
      <c r="W25" s="8">
        <v>1457</v>
      </c>
      <c r="X25" s="8">
        <v>2397</v>
      </c>
      <c r="Y25" s="8">
        <v>2225</v>
      </c>
      <c r="Z25" s="8">
        <v>2389</v>
      </c>
      <c r="AA25" s="8">
        <v>2502</v>
      </c>
      <c r="AB25" s="8">
        <v>2667</v>
      </c>
      <c r="AC25" s="8">
        <v>2894</v>
      </c>
      <c r="AD25" s="8">
        <v>2792</v>
      </c>
      <c r="AE25" s="8">
        <v>3064</v>
      </c>
      <c r="AF25" s="8">
        <v>3171</v>
      </c>
      <c r="AG25" s="8">
        <v>3328</v>
      </c>
      <c r="AH25" s="8">
        <v>3481</v>
      </c>
      <c r="AI25" s="8">
        <v>3698</v>
      </c>
      <c r="AJ25" s="8">
        <v>3971</v>
      </c>
      <c r="AK25" s="8">
        <v>4501</v>
      </c>
      <c r="AL25" s="88"/>
      <c r="AM25" s="88"/>
      <c r="AN25" s="88"/>
    </row>
    <row r="26" spans="1:40">
      <c r="A26" s="137" t="s">
        <v>38</v>
      </c>
      <c r="B26" s="8">
        <v>105</v>
      </c>
      <c r="C26" s="8">
        <v>128</v>
      </c>
      <c r="D26" s="8">
        <v>102</v>
      </c>
      <c r="E26" s="8">
        <v>147</v>
      </c>
      <c r="F26" s="8">
        <v>458</v>
      </c>
      <c r="G26" s="8">
        <v>209</v>
      </c>
      <c r="H26" s="8">
        <v>507</v>
      </c>
      <c r="I26" s="8">
        <v>918</v>
      </c>
      <c r="J26" s="8">
        <v>775</v>
      </c>
      <c r="K26" s="8">
        <v>270</v>
      </c>
      <c r="L26" s="8">
        <v>288</v>
      </c>
      <c r="M26" s="8">
        <v>288</v>
      </c>
      <c r="N26" s="8">
        <v>345</v>
      </c>
      <c r="O26" s="8">
        <v>345</v>
      </c>
      <c r="P26" s="8">
        <v>226</v>
      </c>
      <c r="Q26" s="8">
        <v>197</v>
      </c>
      <c r="R26" s="8">
        <v>216</v>
      </c>
      <c r="S26" s="8">
        <v>253</v>
      </c>
      <c r="T26" s="8">
        <v>253</v>
      </c>
      <c r="U26" s="8">
        <v>196</v>
      </c>
      <c r="V26" s="8">
        <v>213</v>
      </c>
      <c r="W26" s="8">
        <v>167</v>
      </c>
      <c r="X26" s="8">
        <v>199</v>
      </c>
      <c r="Y26" s="8">
        <v>82</v>
      </c>
      <c r="Z26" s="8">
        <v>68</v>
      </c>
      <c r="AA26" s="8">
        <v>47</v>
      </c>
      <c r="AB26" s="8">
        <v>73</v>
      </c>
      <c r="AC26" s="8">
        <v>52</v>
      </c>
      <c r="AD26" s="8">
        <v>87</v>
      </c>
      <c r="AE26" s="8">
        <v>69</v>
      </c>
      <c r="AF26" s="8">
        <v>80</v>
      </c>
      <c r="AG26" s="8">
        <v>101</v>
      </c>
      <c r="AH26" s="8">
        <v>96</v>
      </c>
      <c r="AI26" s="8">
        <v>70</v>
      </c>
      <c r="AJ26" s="8">
        <v>78</v>
      </c>
      <c r="AK26" s="8">
        <v>50</v>
      </c>
      <c r="AL26" s="88"/>
      <c r="AM26" s="88"/>
      <c r="AN26" s="88"/>
    </row>
    <row r="27" spans="1:40">
      <c r="A27" s="137" t="s">
        <v>39</v>
      </c>
      <c r="B27" s="8">
        <v>672</v>
      </c>
      <c r="C27" s="8">
        <v>1778</v>
      </c>
      <c r="D27" s="8">
        <v>4695</v>
      </c>
      <c r="E27" s="8">
        <v>6787</v>
      </c>
      <c r="F27" s="8">
        <v>13397</v>
      </c>
      <c r="G27" s="8">
        <v>17092</v>
      </c>
      <c r="H27" s="8">
        <v>20892</v>
      </c>
      <c r="I27" s="8">
        <v>29301</v>
      </c>
      <c r="J27" s="8">
        <v>36989</v>
      </c>
      <c r="K27" s="8">
        <v>53829</v>
      </c>
      <c r="L27" s="8">
        <v>75049</v>
      </c>
      <c r="M27" s="8">
        <v>70630</v>
      </c>
      <c r="N27" s="8">
        <v>104408</v>
      </c>
      <c r="O27" s="8">
        <v>102662</v>
      </c>
      <c r="P27" s="8">
        <v>117822</v>
      </c>
      <c r="Q27" s="8">
        <v>6168</v>
      </c>
      <c r="R27" s="8">
        <v>6951</v>
      </c>
      <c r="S27" s="8">
        <v>8165</v>
      </c>
      <c r="T27" s="8">
        <v>8017</v>
      </c>
      <c r="U27" s="8">
        <v>8910</v>
      </c>
      <c r="V27" s="8">
        <v>8937</v>
      </c>
      <c r="W27" s="8">
        <v>9288</v>
      </c>
      <c r="X27" s="8">
        <v>9855</v>
      </c>
      <c r="Y27" s="8">
        <v>12482</v>
      </c>
      <c r="Z27" s="8">
        <v>12528</v>
      </c>
      <c r="AA27" s="8">
        <v>13988</v>
      </c>
      <c r="AB27" s="8">
        <v>14831</v>
      </c>
      <c r="AC27" s="8">
        <v>15724</v>
      </c>
      <c r="AD27" s="8">
        <v>16273</v>
      </c>
      <c r="AE27" s="8">
        <v>20056</v>
      </c>
      <c r="AF27" s="8">
        <v>22996</v>
      </c>
      <c r="AG27" s="8">
        <v>23375</v>
      </c>
      <c r="AH27" s="8">
        <v>27213</v>
      </c>
      <c r="AI27" s="8">
        <v>26245</v>
      </c>
      <c r="AJ27" s="8">
        <v>27575</v>
      </c>
      <c r="AK27" s="8">
        <v>25982</v>
      </c>
      <c r="AL27" s="88"/>
      <c r="AM27" s="88"/>
      <c r="AN27" s="88"/>
    </row>
    <row r="28" spans="1:40">
      <c r="A28" s="137" t="s">
        <v>40</v>
      </c>
      <c r="B28" s="8">
        <v>657</v>
      </c>
      <c r="C28" s="8">
        <v>1</v>
      </c>
      <c r="D28" s="8">
        <v>2</v>
      </c>
      <c r="E28" s="8">
        <v>4</v>
      </c>
      <c r="F28" s="8">
        <v>2</v>
      </c>
      <c r="G28" s="8">
        <v>1</v>
      </c>
      <c r="H28" s="8">
        <v>7</v>
      </c>
      <c r="I28" s="8">
        <v>20</v>
      </c>
      <c r="J28" s="8">
        <v>37</v>
      </c>
      <c r="K28" s="8">
        <v>1</v>
      </c>
      <c r="L28" s="8">
        <v>0</v>
      </c>
      <c r="M28" s="8">
        <v>0</v>
      </c>
      <c r="N28" s="8">
        <v>7</v>
      </c>
      <c r="O28" s="8">
        <v>7</v>
      </c>
      <c r="P28" s="8"/>
      <c r="Q28" s="8">
        <v>0</v>
      </c>
      <c r="R28" s="8">
        <v>7</v>
      </c>
      <c r="S28" s="8">
        <v>0</v>
      </c>
      <c r="T28" s="8">
        <v>12</v>
      </c>
      <c r="U28" s="8">
        <v>12</v>
      </c>
      <c r="V28" s="8">
        <v>15</v>
      </c>
      <c r="W28" s="8">
        <v>7</v>
      </c>
      <c r="X28" s="8">
        <v>2</v>
      </c>
      <c r="Y28" s="8">
        <v>1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6</v>
      </c>
      <c r="AH28" s="8">
        <v>1</v>
      </c>
      <c r="AI28" s="8">
        <v>0</v>
      </c>
      <c r="AJ28" s="8">
        <v>0</v>
      </c>
      <c r="AK28" s="8">
        <v>0</v>
      </c>
      <c r="AL28" s="88"/>
      <c r="AM28" s="88"/>
      <c r="AN28" s="88"/>
    </row>
    <row r="29" spans="1:40">
      <c r="A29" s="137" t="s">
        <v>41</v>
      </c>
      <c r="B29" s="8">
        <v>2</v>
      </c>
      <c r="C29" s="8">
        <v>942</v>
      </c>
      <c r="D29" s="8">
        <v>792</v>
      </c>
      <c r="E29" s="8">
        <v>892</v>
      </c>
      <c r="F29" s="8">
        <v>1238</v>
      </c>
      <c r="G29" s="8">
        <v>1376</v>
      </c>
      <c r="H29" s="8">
        <v>983</v>
      </c>
      <c r="I29" s="8">
        <v>2037</v>
      </c>
      <c r="J29" s="8">
        <v>2058</v>
      </c>
      <c r="K29" s="8">
        <v>2714</v>
      </c>
      <c r="L29" s="8">
        <v>3238</v>
      </c>
      <c r="M29" s="8">
        <v>3238</v>
      </c>
      <c r="N29" s="8">
        <v>7387</v>
      </c>
      <c r="O29" s="8">
        <v>7387</v>
      </c>
      <c r="P29" s="8">
        <v>7634</v>
      </c>
      <c r="Q29" s="8">
        <v>202</v>
      </c>
      <c r="R29" s="8">
        <v>532</v>
      </c>
      <c r="S29" s="8">
        <v>639</v>
      </c>
      <c r="T29" s="8">
        <v>664</v>
      </c>
      <c r="U29" s="8">
        <v>490</v>
      </c>
      <c r="V29" s="8">
        <v>524</v>
      </c>
      <c r="W29" s="8">
        <v>499</v>
      </c>
      <c r="X29" s="8">
        <v>545</v>
      </c>
      <c r="Y29" s="8">
        <v>564</v>
      </c>
      <c r="Z29" s="8">
        <v>605</v>
      </c>
      <c r="AA29" s="8">
        <v>790</v>
      </c>
      <c r="AB29" s="8">
        <v>753</v>
      </c>
      <c r="AC29" s="8">
        <v>840</v>
      </c>
      <c r="AD29" s="8">
        <v>863</v>
      </c>
      <c r="AE29" s="8">
        <v>724</v>
      </c>
      <c r="AF29" s="8">
        <v>811</v>
      </c>
      <c r="AG29" s="8">
        <v>958</v>
      </c>
      <c r="AH29" s="8">
        <v>2290</v>
      </c>
      <c r="AI29" s="8">
        <v>2058</v>
      </c>
      <c r="AJ29" s="8">
        <v>2081</v>
      </c>
      <c r="AK29" s="8">
        <v>2045</v>
      </c>
      <c r="AL29" s="88"/>
      <c r="AM29" s="88"/>
      <c r="AN29" s="88"/>
    </row>
    <row r="30" spans="1:40">
      <c r="A30" s="137" t="s">
        <v>42</v>
      </c>
      <c r="B30" s="8">
        <v>433</v>
      </c>
      <c r="C30" s="8">
        <v>366</v>
      </c>
      <c r="D30" s="8">
        <v>959</v>
      </c>
      <c r="E30" s="8">
        <v>1100</v>
      </c>
      <c r="F30" s="8">
        <v>1791</v>
      </c>
      <c r="G30" s="8">
        <v>2552</v>
      </c>
      <c r="H30" s="8">
        <v>2777</v>
      </c>
      <c r="I30" s="8">
        <v>3171</v>
      </c>
      <c r="J30" s="8">
        <v>3362</v>
      </c>
      <c r="K30" s="8">
        <v>2810</v>
      </c>
      <c r="L30" s="8">
        <v>3714</v>
      </c>
      <c r="M30" s="8">
        <v>3714</v>
      </c>
      <c r="N30" s="8">
        <v>4326</v>
      </c>
      <c r="O30" s="8">
        <v>4326</v>
      </c>
      <c r="P30" s="8">
        <v>5144</v>
      </c>
      <c r="Q30" s="8">
        <v>856</v>
      </c>
      <c r="R30" s="8">
        <v>650</v>
      </c>
      <c r="S30" s="8">
        <v>904</v>
      </c>
      <c r="T30" s="8">
        <v>762</v>
      </c>
      <c r="U30" s="8">
        <v>1104</v>
      </c>
      <c r="V30" s="8">
        <v>892</v>
      </c>
      <c r="W30" s="8">
        <v>900</v>
      </c>
      <c r="X30" s="8">
        <v>466</v>
      </c>
      <c r="Y30" s="8">
        <v>376</v>
      </c>
      <c r="Z30" s="8">
        <v>821</v>
      </c>
      <c r="AA30" s="8">
        <v>764</v>
      </c>
      <c r="AB30" s="8">
        <v>849</v>
      </c>
      <c r="AC30" s="8">
        <v>897</v>
      </c>
      <c r="AD30" s="8">
        <v>1266</v>
      </c>
      <c r="AE30" s="8">
        <v>748</v>
      </c>
      <c r="AF30" s="8">
        <v>803</v>
      </c>
      <c r="AG30" s="8">
        <v>782</v>
      </c>
      <c r="AH30" s="8">
        <v>1159</v>
      </c>
      <c r="AI30" s="8">
        <v>1476</v>
      </c>
      <c r="AJ30" s="8">
        <v>909</v>
      </c>
      <c r="AK30" s="8">
        <v>855</v>
      </c>
      <c r="AL30" s="88"/>
      <c r="AM30" s="88"/>
      <c r="AN30" s="88"/>
    </row>
    <row r="31" spans="1:40">
      <c r="A31" s="137" t="s">
        <v>43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/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8"/>
      <c r="AM31" s="88"/>
      <c r="AN31" s="88"/>
    </row>
    <row r="32" spans="1:40" ht="17" thickBot="1">
      <c r="A32" s="137" t="s">
        <v>44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442</v>
      </c>
      <c r="I32" s="8">
        <v>-680</v>
      </c>
      <c r="J32" s="8">
        <v>-815</v>
      </c>
      <c r="K32" s="8">
        <v>2405</v>
      </c>
      <c r="L32" s="8">
        <v>-751</v>
      </c>
      <c r="M32" s="8">
        <v>-752</v>
      </c>
      <c r="N32" s="8">
        <v>-633</v>
      </c>
      <c r="O32" s="8">
        <v>-631</v>
      </c>
      <c r="P32" s="8">
        <v>6296</v>
      </c>
      <c r="Q32" s="8">
        <v>-283</v>
      </c>
      <c r="R32" s="8">
        <v>-95</v>
      </c>
      <c r="S32" s="8">
        <v>-99</v>
      </c>
      <c r="T32" s="8">
        <v>-204</v>
      </c>
      <c r="U32" s="8">
        <v>0</v>
      </c>
      <c r="V32" s="8">
        <v>0</v>
      </c>
      <c r="W32" s="8">
        <v>330</v>
      </c>
      <c r="X32" s="8">
        <v>-1145</v>
      </c>
      <c r="Y32" s="8">
        <v>53</v>
      </c>
      <c r="Z32" s="8">
        <v>2798</v>
      </c>
      <c r="AA32" s="8">
        <v>229</v>
      </c>
      <c r="AB32" s="8">
        <v>-674</v>
      </c>
      <c r="AC32" s="8">
        <v>478</v>
      </c>
      <c r="AD32" s="8">
        <v>-1397</v>
      </c>
      <c r="AE32" s="8">
        <v>-466</v>
      </c>
      <c r="AF32" s="8">
        <v>631</v>
      </c>
      <c r="AG32" s="8">
        <v>-466</v>
      </c>
      <c r="AH32" s="8">
        <v>-2269</v>
      </c>
      <c r="AI32" s="8">
        <v>1424</v>
      </c>
      <c r="AJ32" s="8">
        <v>729</v>
      </c>
      <c r="AK32" s="8">
        <v>1713</v>
      </c>
      <c r="AL32" s="88"/>
      <c r="AM32" s="88"/>
      <c r="AN32" s="88"/>
    </row>
    <row r="33" spans="1:40" ht="17" thickBot="1">
      <c r="A33" s="1" t="s">
        <v>45</v>
      </c>
      <c r="B33" s="118">
        <v>1988</v>
      </c>
      <c r="C33" s="117">
        <v>3429</v>
      </c>
      <c r="D33" s="117">
        <v>7100</v>
      </c>
      <c r="E33" s="117">
        <v>9766</v>
      </c>
      <c r="F33" s="117">
        <v>18095</v>
      </c>
      <c r="G33" s="117">
        <v>22923</v>
      </c>
      <c r="H33" s="117">
        <v>28077</v>
      </c>
      <c r="I33" s="117">
        <v>38517</v>
      </c>
      <c r="J33" s="117">
        <v>48896</v>
      </c>
      <c r="K33" s="117">
        <v>71811</v>
      </c>
      <c r="L33" s="117">
        <v>93459</v>
      </c>
      <c r="M33" s="119">
        <v>89039</v>
      </c>
      <c r="N33" s="117">
        <v>130318</v>
      </c>
      <c r="O33" s="119">
        <v>128574</v>
      </c>
      <c r="P33" s="119">
        <v>156491</v>
      </c>
      <c r="Q33" s="117">
        <v>7901</v>
      </c>
      <c r="R33" s="117">
        <v>9154</v>
      </c>
      <c r="S33" s="117">
        <v>10805</v>
      </c>
      <c r="T33" s="117">
        <v>10658</v>
      </c>
      <c r="U33" s="117">
        <v>11980</v>
      </c>
      <c r="V33" s="117">
        <v>11949</v>
      </c>
      <c r="W33" s="117">
        <v>12648</v>
      </c>
      <c r="X33" s="117">
        <v>12319</v>
      </c>
      <c r="Y33" s="117">
        <v>15783</v>
      </c>
      <c r="Z33" s="117">
        <v>19209</v>
      </c>
      <c r="AA33" s="117">
        <v>18320</v>
      </c>
      <c r="AB33" s="117">
        <v>18499</v>
      </c>
      <c r="AC33" s="117">
        <v>20885</v>
      </c>
      <c r="AD33" s="120">
        <v>19885</v>
      </c>
      <c r="AE33" s="117">
        <v>24195</v>
      </c>
      <c r="AF33" s="117">
        <v>28492</v>
      </c>
      <c r="AG33" s="117">
        <v>28084</v>
      </c>
      <c r="AH33" s="117">
        <v>31971</v>
      </c>
      <c r="AI33" s="117">
        <v>34971</v>
      </c>
      <c r="AJ33" s="117">
        <v>35343</v>
      </c>
      <c r="AK33" s="117">
        <v>35146</v>
      </c>
      <c r="AL33" s="180"/>
      <c r="AM33" s="180"/>
      <c r="AN33" s="180"/>
    </row>
    <row r="34" spans="1:40">
      <c r="A34" s="138" t="s">
        <v>46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/>
      <c r="M34" s="8"/>
      <c r="N34" s="8">
        <v>0</v>
      </c>
      <c r="O34" s="8"/>
      <c r="P34" s="8"/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/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/>
      <c r="AL34" s="88"/>
      <c r="AM34" s="88"/>
      <c r="AN34" s="88"/>
    </row>
    <row r="35" spans="1:40">
      <c r="A35" s="137" t="s">
        <v>47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/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8"/>
      <c r="AM35" s="88"/>
      <c r="AN35" s="88"/>
    </row>
    <row r="36" spans="1:40">
      <c r="A36" s="137" t="s">
        <v>48</v>
      </c>
      <c r="B36" s="8">
        <v>0</v>
      </c>
      <c r="C36" s="8">
        <v>0</v>
      </c>
      <c r="D36" s="8">
        <v>3955</v>
      </c>
      <c r="E36" s="8">
        <v>5080</v>
      </c>
      <c r="F36" s="8">
        <v>8600</v>
      </c>
      <c r="G36" s="8">
        <v>11749</v>
      </c>
      <c r="H36" s="8">
        <v>14350</v>
      </c>
      <c r="I36" s="8">
        <v>17939</v>
      </c>
      <c r="J36" s="8">
        <v>17460</v>
      </c>
      <c r="K36" s="8">
        <v>27907</v>
      </c>
      <c r="L36" s="8">
        <v>32128</v>
      </c>
      <c r="M36" s="8">
        <v>32128</v>
      </c>
      <c r="N36" s="8">
        <v>46347</v>
      </c>
      <c r="O36" s="8">
        <v>46347</v>
      </c>
      <c r="P36" s="8">
        <v>63606</v>
      </c>
      <c r="Q36" s="8">
        <v>4007</v>
      </c>
      <c r="R36" s="8">
        <v>4419</v>
      </c>
      <c r="S36" s="8">
        <v>4949</v>
      </c>
      <c r="T36" s="8">
        <v>4563</v>
      </c>
      <c r="U36" s="8">
        <v>4728</v>
      </c>
      <c r="V36" s="8">
        <v>5606</v>
      </c>
      <c r="W36" s="8">
        <v>5015</v>
      </c>
      <c r="X36" s="8">
        <v>3491</v>
      </c>
      <c r="Y36" s="8">
        <v>5603</v>
      </c>
      <c r="Z36" s="8">
        <v>8979</v>
      </c>
      <c r="AA36" s="8">
        <v>7065</v>
      </c>
      <c r="AB36" s="8">
        <v>6259</v>
      </c>
      <c r="AC36" s="8">
        <v>7905</v>
      </c>
      <c r="AD36" s="8">
        <v>5187</v>
      </c>
      <c r="AE36" s="8">
        <v>8648</v>
      </c>
      <c r="AF36" s="8">
        <v>10386</v>
      </c>
      <c r="AG36" s="8">
        <v>10016</v>
      </c>
      <c r="AH36" s="8">
        <v>9436</v>
      </c>
      <c r="AI36" s="8">
        <v>12530</v>
      </c>
      <c r="AJ36" s="8">
        <v>14416</v>
      </c>
      <c r="AK36" s="8">
        <v>15165</v>
      </c>
      <c r="AL36" s="88"/>
      <c r="AM36" s="88"/>
      <c r="AN36" s="88"/>
    </row>
    <row r="37" spans="1:40">
      <c r="A37" s="137" t="s">
        <v>49</v>
      </c>
      <c r="B37" s="8">
        <v>0</v>
      </c>
      <c r="C37" s="8">
        <v>0</v>
      </c>
      <c r="D37" s="8">
        <v>1208</v>
      </c>
      <c r="E37" s="8">
        <v>2636</v>
      </c>
      <c r="F37" s="8">
        <v>5656</v>
      </c>
      <c r="G37" s="8">
        <v>6859</v>
      </c>
      <c r="H37" s="8">
        <v>7193</v>
      </c>
      <c r="I37" s="8">
        <v>10465</v>
      </c>
      <c r="J37" s="8">
        <v>19804</v>
      </c>
      <c r="K37" s="8">
        <v>31617</v>
      </c>
      <c r="L37" s="8">
        <v>44156</v>
      </c>
      <c r="M37" s="8">
        <v>39736</v>
      </c>
      <c r="N37" s="8">
        <v>60475</v>
      </c>
      <c r="O37" s="8">
        <v>58731</v>
      </c>
      <c r="P37" s="8">
        <v>62730</v>
      </c>
      <c r="Q37" s="8">
        <v>1945</v>
      </c>
      <c r="R37" s="8">
        <v>2405</v>
      </c>
      <c r="S37" s="8">
        <v>2505</v>
      </c>
      <c r="T37" s="8">
        <v>3609</v>
      </c>
      <c r="U37" s="8">
        <v>3904</v>
      </c>
      <c r="V37" s="8">
        <v>4573</v>
      </c>
      <c r="W37" s="8">
        <v>4524</v>
      </c>
      <c r="X37" s="8">
        <v>6803</v>
      </c>
      <c r="Y37" s="8">
        <v>7768</v>
      </c>
      <c r="Z37" s="8">
        <v>7194</v>
      </c>
      <c r="AA37" s="8">
        <v>8225</v>
      </c>
      <c r="AB37" s="8">
        <v>8431</v>
      </c>
      <c r="AC37" s="8">
        <v>9464</v>
      </c>
      <c r="AD37" s="8">
        <v>10014</v>
      </c>
      <c r="AE37" s="8">
        <v>11194</v>
      </c>
      <c r="AF37" s="8">
        <v>13484</v>
      </c>
      <c r="AG37" s="8">
        <v>13710</v>
      </c>
      <c r="AH37" s="8">
        <v>16196</v>
      </c>
      <c r="AI37" s="8">
        <v>16037</v>
      </c>
      <c r="AJ37" s="8">
        <v>14532</v>
      </c>
      <c r="AK37" s="8">
        <v>14497</v>
      </c>
      <c r="AL37" s="88"/>
      <c r="AM37" s="88"/>
      <c r="AN37" s="88"/>
    </row>
    <row r="38" spans="1:40" ht="17" thickBot="1">
      <c r="A38" s="137" t="s">
        <v>50</v>
      </c>
      <c r="B38" s="8">
        <v>0</v>
      </c>
      <c r="C38" s="8">
        <v>0</v>
      </c>
      <c r="D38" s="8">
        <v>1938</v>
      </c>
      <c r="E38" s="8">
        <v>2049</v>
      </c>
      <c r="F38" s="8">
        <v>3839</v>
      </c>
      <c r="G38" s="8">
        <v>4315</v>
      </c>
      <c r="H38" s="8">
        <v>6533</v>
      </c>
      <c r="I38" s="8">
        <v>10113</v>
      </c>
      <c r="J38" s="8">
        <v>11632</v>
      </c>
      <c r="K38" s="8">
        <v>12287</v>
      </c>
      <c r="L38" s="8">
        <v>17175</v>
      </c>
      <c r="M38" s="8">
        <v>17175</v>
      </c>
      <c r="N38" s="8">
        <v>23496</v>
      </c>
      <c r="O38" s="8">
        <v>23496</v>
      </c>
      <c r="P38" s="8">
        <v>30155</v>
      </c>
      <c r="Q38" s="8">
        <v>1948</v>
      </c>
      <c r="R38" s="8">
        <v>2330</v>
      </c>
      <c r="S38" s="8">
        <v>3350</v>
      </c>
      <c r="T38" s="8">
        <v>2485</v>
      </c>
      <c r="U38" s="8">
        <v>3348</v>
      </c>
      <c r="V38" s="8">
        <v>1770</v>
      </c>
      <c r="W38" s="8">
        <v>3109</v>
      </c>
      <c r="X38" s="8">
        <v>2024</v>
      </c>
      <c r="Y38" s="8">
        <v>2412</v>
      </c>
      <c r="Z38" s="8">
        <v>3036</v>
      </c>
      <c r="AA38" s="8">
        <v>3030</v>
      </c>
      <c r="AB38" s="8">
        <v>3809</v>
      </c>
      <c r="AC38" s="8">
        <v>3516</v>
      </c>
      <c r="AD38" s="8">
        <v>4683</v>
      </c>
      <c r="AE38" s="8">
        <v>4353</v>
      </c>
      <c r="AF38" s="8">
        <v>4623</v>
      </c>
      <c r="AG38" s="8">
        <v>4358</v>
      </c>
      <c r="AH38" s="8">
        <v>6339</v>
      </c>
      <c r="AI38" s="8">
        <v>6404</v>
      </c>
      <c r="AJ38" s="8">
        <v>6395</v>
      </c>
      <c r="AK38" s="8">
        <v>5484</v>
      </c>
      <c r="AL38" s="88"/>
      <c r="AM38" s="88"/>
      <c r="AN38" s="88"/>
    </row>
    <row r="39" spans="1:40" ht="17" thickBot="1">
      <c r="A39" s="1" t="s">
        <v>51</v>
      </c>
      <c r="B39" s="118">
        <v>0</v>
      </c>
      <c r="C39" s="117">
        <v>0</v>
      </c>
      <c r="D39" s="117">
        <v>7100</v>
      </c>
      <c r="E39" s="117">
        <v>9766</v>
      </c>
      <c r="F39" s="117">
        <v>18095</v>
      </c>
      <c r="G39" s="117">
        <v>22923</v>
      </c>
      <c r="H39" s="117">
        <v>28077</v>
      </c>
      <c r="I39" s="117">
        <v>38517</v>
      </c>
      <c r="J39" s="117">
        <v>48896</v>
      </c>
      <c r="K39" s="118">
        <v>71811</v>
      </c>
      <c r="L39" s="118">
        <v>93459</v>
      </c>
      <c r="M39" s="121">
        <v>89039</v>
      </c>
      <c r="N39" s="118">
        <v>130318</v>
      </c>
      <c r="O39" s="121">
        <v>128574</v>
      </c>
      <c r="P39" s="121">
        <v>156491</v>
      </c>
      <c r="Q39" s="117">
        <v>7901</v>
      </c>
      <c r="R39" s="117">
        <v>9154</v>
      </c>
      <c r="S39" s="117">
        <v>10805</v>
      </c>
      <c r="T39" s="117">
        <v>10658</v>
      </c>
      <c r="U39" s="117">
        <v>11980</v>
      </c>
      <c r="V39" s="117">
        <v>11949</v>
      </c>
      <c r="W39" s="117">
        <v>12648</v>
      </c>
      <c r="X39" s="117">
        <v>12319</v>
      </c>
      <c r="Y39" s="117">
        <v>15783</v>
      </c>
      <c r="Z39" s="117">
        <v>19209</v>
      </c>
      <c r="AA39" s="117">
        <v>18320</v>
      </c>
      <c r="AB39" s="117">
        <v>18499</v>
      </c>
      <c r="AC39" s="117">
        <v>20885</v>
      </c>
      <c r="AD39" s="120">
        <v>19884</v>
      </c>
      <c r="AE39" s="117">
        <v>24195</v>
      </c>
      <c r="AF39" s="117">
        <v>28492</v>
      </c>
      <c r="AG39" s="117">
        <v>28084</v>
      </c>
      <c r="AH39" s="117">
        <v>31971</v>
      </c>
      <c r="AI39" s="117">
        <v>34971</v>
      </c>
      <c r="AJ39" s="117">
        <v>35343</v>
      </c>
      <c r="AK39" s="117">
        <v>35146</v>
      </c>
      <c r="AL39" s="181"/>
      <c r="AM39" s="181"/>
      <c r="AN39" s="181"/>
    </row>
    <row r="40" spans="1:40">
      <c r="AA40" s="12"/>
      <c r="AB40" s="12"/>
      <c r="AC40" s="12"/>
      <c r="AD40" s="66"/>
    </row>
    <row r="41" spans="1:40">
      <c r="A41" s="176" t="s">
        <v>203</v>
      </c>
      <c r="W41" s="20"/>
      <c r="X41" s="20"/>
      <c r="Y41" s="20"/>
      <c r="Z41" s="20"/>
      <c r="AA41" s="20"/>
      <c r="AB41" s="20"/>
      <c r="AC41" s="20"/>
      <c r="AD41" s="67"/>
      <c r="AE41" s="20"/>
      <c r="AF41" s="20"/>
      <c r="AG41" s="20"/>
    </row>
    <row r="42" spans="1:40">
      <c r="A42" s="177" t="s">
        <v>196</v>
      </c>
    </row>
    <row r="43" spans="1:40">
      <c r="A43" s="176" t="s">
        <v>211</v>
      </c>
    </row>
    <row r="55" spans="10:11">
      <c r="J55" s="166"/>
      <c r="K55" s="167"/>
    </row>
    <row r="56" spans="10:11">
      <c r="J56" s="166"/>
      <c r="K56" s="167"/>
    </row>
    <row r="57" spans="10:11">
      <c r="J57" s="166"/>
      <c r="K57" s="167"/>
    </row>
    <row r="58" spans="10:11">
      <c r="J58" s="166"/>
      <c r="K58" s="167"/>
    </row>
    <row r="59" spans="10:11">
      <c r="J59" s="166"/>
      <c r="K59" s="167"/>
    </row>
    <row r="60" spans="10:11">
      <c r="J60" s="166"/>
      <c r="K60" s="167"/>
    </row>
    <row r="61" spans="10:11">
      <c r="J61" s="166"/>
      <c r="K61" s="167"/>
    </row>
    <row r="62" spans="10:11">
      <c r="J62" s="166"/>
      <c r="K62" s="167"/>
    </row>
    <row r="63" spans="10:11">
      <c r="J63" s="166"/>
      <c r="K63" s="167"/>
    </row>
    <row r="64" spans="10:11">
      <c r="J64" s="166"/>
      <c r="K64" s="167"/>
    </row>
    <row r="65" spans="10:11">
      <c r="J65" s="166"/>
      <c r="K65" s="167"/>
    </row>
    <row r="66" spans="10:11">
      <c r="J66" s="166"/>
      <c r="K66" s="167"/>
    </row>
    <row r="67" spans="10:11">
      <c r="J67" s="166"/>
      <c r="K67" s="167"/>
    </row>
    <row r="68" spans="10:11">
      <c r="J68" s="166"/>
      <c r="K68" s="167"/>
    </row>
    <row r="69" spans="10:11">
      <c r="J69" s="166"/>
      <c r="K69" s="167"/>
    </row>
    <row r="70" spans="10:11">
      <c r="J70" s="165"/>
    </row>
    <row r="71" spans="10:11">
      <c r="J71" s="165"/>
    </row>
  </sheetData>
  <mergeCells count="8">
    <mergeCell ref="A23:A24"/>
    <mergeCell ref="A1:A2"/>
    <mergeCell ref="Q1:AL1"/>
    <mergeCell ref="B23:P23"/>
    <mergeCell ref="AL23:AN23"/>
    <mergeCell ref="B1:C1"/>
    <mergeCell ref="Q23:AK23"/>
    <mergeCell ref="D1:L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Strona tytułowa</vt:lpstr>
      <vt:lpstr>Bilans</vt:lpstr>
      <vt:lpstr>RZiS</vt:lpstr>
      <vt:lpstr>Przepływy pieniężne</vt:lpstr>
      <vt:lpstr>Podstawowe wskaźniki finansowe</vt:lpstr>
      <vt:lpstr>Koszty według rodzaju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Łucja Kaseja</cp:lastModifiedBy>
  <dcterms:created xsi:type="dcterms:W3CDTF">2020-12-16T13:23:25Z</dcterms:created>
  <dcterms:modified xsi:type="dcterms:W3CDTF">2024-08-29T14:59:27Z</dcterms:modified>
</cp:coreProperties>
</file>